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K:\CROSBY\AmSECT\ICEBP\Standards and Guidelines\2023 Edits\Implementation Toolkit\"/>
    </mc:Choice>
  </mc:AlternateContent>
  <xr:revisionPtr revIDLastSave="0" documentId="13_ncr:1_{940F8C01-172C-4959-A268-D66DF3060B70}" xr6:coauthVersionLast="47" xr6:coauthVersionMax="47" xr10:uidLastSave="{00000000-0000-0000-0000-000000000000}"/>
  <bookViews>
    <workbookView xWindow="-120" yWindow="-120" windowWidth="29040" windowHeight="15840" xr2:uid="{00000000-000D-0000-FFFF-FFFF00000000}"/>
  </bookViews>
  <sheets>
    <sheet name="CPB Calculations" sheetId="1" r:id="rId1"/>
    <sheet name="DO2 Cha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61UxMXmhj/NNxCz5735LE3HqAyA=="/>
    </ext>
  </extLst>
</workbook>
</file>

<file path=xl/calcChain.xml><?xml version="1.0" encoding="utf-8"?>
<calcChain xmlns="http://schemas.openxmlformats.org/spreadsheetml/2006/main">
  <c r="B28" i="1" l="1"/>
  <c r="B27" i="1"/>
  <c r="B26" i="1"/>
  <c r="O17" i="1"/>
  <c r="N17" i="1"/>
  <c r="M17" i="1"/>
  <c r="L17" i="1"/>
  <c r="K17" i="1"/>
  <c r="J17" i="1"/>
  <c r="I17" i="1"/>
  <c r="H17" i="1"/>
  <c r="G17" i="1"/>
  <c r="F17" i="1"/>
  <c r="O16" i="1"/>
  <c r="N16" i="1"/>
  <c r="M16" i="1"/>
  <c r="L16" i="1"/>
  <c r="K16" i="1"/>
  <c r="J16" i="1"/>
  <c r="I16" i="1"/>
  <c r="H16" i="1"/>
  <c r="G16" i="1"/>
  <c r="F16" i="1"/>
  <c r="O15" i="1"/>
  <c r="N15" i="1"/>
  <c r="M15" i="1"/>
  <c r="L15" i="1"/>
  <c r="K15" i="1"/>
  <c r="J15" i="1"/>
  <c r="I15" i="1"/>
  <c r="H15" i="1"/>
  <c r="G15" i="1"/>
  <c r="F15" i="1"/>
  <c r="O14" i="1"/>
  <c r="N14" i="1"/>
  <c r="M14" i="1"/>
  <c r="L14" i="1"/>
  <c r="K14" i="1"/>
  <c r="J14" i="1"/>
  <c r="I14" i="1"/>
  <c r="H14" i="1"/>
  <c r="G14" i="1"/>
  <c r="F14" i="1"/>
  <c r="O13" i="1"/>
  <c r="N13" i="1"/>
  <c r="M13" i="1"/>
  <c r="L13" i="1"/>
  <c r="K13" i="1"/>
  <c r="J13" i="1"/>
  <c r="I13" i="1"/>
  <c r="H13" i="1"/>
  <c r="G13" i="1"/>
  <c r="F13" i="1"/>
  <c r="O12" i="1"/>
  <c r="N12" i="1"/>
  <c r="M12" i="1"/>
  <c r="L12" i="1"/>
  <c r="K12" i="1"/>
  <c r="J12" i="1"/>
  <c r="I12" i="1"/>
  <c r="H12" i="1"/>
  <c r="G12" i="1"/>
  <c r="F12" i="1"/>
  <c r="O11" i="1"/>
  <c r="N11" i="1"/>
  <c r="M11" i="1"/>
  <c r="L11" i="1"/>
  <c r="K11" i="1"/>
  <c r="J11" i="1"/>
  <c r="I11" i="1"/>
  <c r="H11" i="1"/>
  <c r="G11" i="1"/>
  <c r="F11" i="1"/>
  <c r="O10" i="1"/>
  <c r="N10" i="1"/>
  <c r="M10" i="1"/>
  <c r="L10" i="1"/>
  <c r="K10" i="1"/>
  <c r="J10" i="1"/>
  <c r="I10" i="1"/>
  <c r="H10" i="1"/>
  <c r="G10" i="1"/>
  <c r="F10" i="1"/>
  <c r="B10" i="1"/>
  <c r="B11" i="1" s="1"/>
  <c r="O9" i="1"/>
  <c r="N9" i="1"/>
  <c r="M9" i="1"/>
  <c r="L9" i="1"/>
  <c r="K9" i="1"/>
  <c r="J9" i="1"/>
  <c r="I9" i="1"/>
  <c r="H9" i="1"/>
  <c r="G9" i="1"/>
  <c r="F9" i="1"/>
  <c r="O8" i="1"/>
  <c r="N8" i="1"/>
  <c r="M8" i="1"/>
  <c r="L8" i="1"/>
  <c r="K8" i="1"/>
  <c r="J8" i="1"/>
  <c r="I8" i="1"/>
  <c r="H8" i="1"/>
  <c r="G8" i="1"/>
  <c r="F8" i="1"/>
  <c r="O7" i="1"/>
  <c r="N7" i="1"/>
  <c r="M7" i="1"/>
  <c r="L7" i="1"/>
  <c r="K7" i="1"/>
  <c r="J7" i="1"/>
  <c r="I7" i="1"/>
  <c r="H7" i="1"/>
  <c r="G7" i="1"/>
  <c r="F7" i="1"/>
  <c r="O6" i="1"/>
  <c r="N6" i="1"/>
  <c r="M6" i="1"/>
  <c r="L6" i="1"/>
  <c r="K6" i="1"/>
  <c r="J6" i="1"/>
  <c r="I6" i="1"/>
  <c r="H6" i="1"/>
  <c r="G6" i="1"/>
  <c r="F6" i="1"/>
  <c r="B6" i="1"/>
  <c r="O5" i="1"/>
  <c r="N5" i="1"/>
  <c r="M5" i="1"/>
  <c r="L5" i="1"/>
  <c r="K5" i="1"/>
  <c r="J5" i="1"/>
  <c r="I5" i="1"/>
  <c r="H5" i="1"/>
  <c r="G5" i="1"/>
  <c r="F5" i="1"/>
  <c r="O4" i="1"/>
  <c r="N4" i="1"/>
  <c r="M4" i="1"/>
  <c r="L4" i="1"/>
  <c r="K4" i="1"/>
  <c r="J4" i="1"/>
  <c r="I4" i="1"/>
  <c r="H4" i="1"/>
  <c r="G4" i="1"/>
  <c r="F4" i="1"/>
  <c r="B16" i="1" l="1"/>
</calcChain>
</file>

<file path=xl/sharedStrings.xml><?xml version="1.0" encoding="utf-8"?>
<sst xmlns="http://schemas.openxmlformats.org/spreadsheetml/2006/main" count="63" uniqueCount="50">
  <si>
    <t>Fill in Highlighted areas</t>
  </si>
  <si>
    <t>Oxygen Delivery Calculation Chart</t>
  </si>
  <si>
    <t>Indexed Oxygen delivery and consumption calculations shall be utilized to evaluate and optimize gas exchange.[1],[2],[3],[4],[5]
 · Oxygen Delivery: DO2i = 10 x CI x CaO2
 · Oxygen Consumption: VO2i = 10 x CI x (CaO2 – CvO2)</t>
  </si>
  <si>
    <t>Patient Demographics</t>
  </si>
  <si>
    <t>1</t>
  </si>
  <si>
    <t>1.2</t>
  </si>
  <si>
    <t>1.6</t>
  </si>
  <si>
    <t>1.8</t>
  </si>
  <si>
    <t>2.0</t>
  </si>
  <si>
    <t>2.2</t>
  </si>
  <si>
    <t>2.4</t>
  </si>
  <si>
    <t>2.6</t>
  </si>
  <si>
    <t>2.8</t>
  </si>
  <si>
    <t>Height</t>
  </si>
  <si>
    <t>Hemoglobin (g/dl)</t>
  </si>
  <si>
    <t>Where: 
CaO2 (arterial oxygen content) = (Hb x 1.36 x SaO2) + (0.0031 x PaO2), and
CvO2 (mixed venous oxygen content) = (Hb x 1.36 x SvO2) + (0.0031 x PvO2)</t>
  </si>
  <si>
    <t>Weight</t>
  </si>
  <si>
    <t>BSA</t>
  </si>
  <si>
    <t>CI = cardiac index
Hb = hemoglobin
SaO2 = arterial oxygen saturation
PaO2 = partial pressure of oxygen in arterial blood
SvO2 = venous oxygen saturation
PvO2 = partial pressure of oxygen in venous blood</t>
  </si>
  <si>
    <t>Dilutional</t>
  </si>
  <si>
    <t>TBV (total blood vol)</t>
  </si>
  <si>
    <t>CBV (circ blood vol)</t>
  </si>
  <si>
    <t>Baseline Hct</t>
  </si>
  <si>
    <t>Prime vol (ml)</t>
  </si>
  <si>
    <t>[1] de Somer F, Mulholland JW, Bryan MR, Aloisio T, Van Nooten GJ, Ranucci M. O2 delivery and CO2 production during cardiopulmonary bypass as determinants of acute kidney injury: time for a goal-directed perfusion management? Crit Care. 2011 Aug 10;15(4):R192. doi: 10.1186/cc10349. PMID: 21831302; PMCID: PMC3387634.</t>
  </si>
  <si>
    <t>Anes vol (ml)</t>
  </si>
  <si>
    <t>[2] Newland RF, Baker RA, Woodman RJ, Barnes MB, Willcox TW; Australian and New Zealand Collaborative Perfusion Registry. Predictive Capacity of Oxygen Delivery During Cardiopulmonary Bypass on Acute Kidney Injury. Ann Thorac Surg. 2019 Dec;108(6):1807- 1814.</t>
  </si>
  <si>
    <t>RAP vol (ml)</t>
  </si>
  <si>
    <t>12</t>
  </si>
  <si>
    <t>[3] Newland RF, Baker RA. Low Oxygen Delivery as a Predictor of Acute Kidney Injury during Cardiopulmonary Bypass. J Extra Corpor Technol. 2017 Dec;49(4):224-230. PMID: 29302112; PMCID: PMC5737422.</t>
  </si>
  <si>
    <t>Dilutional Hct</t>
  </si>
  <si>
    <t>[4] Ranucci M, Johnson I, Willcox T, Baker RA, Boer C, Baumann A, Justison GA, de Somer F, Exton P, Agarwal S, Parke R, Newland RF, Haumann RG, Buchwald D, Weitzel N, Venkateswaran R, Ambrogi F, Pistuddi V. Goal-directed perfusion to reduce acute kidney injury: A randomized trial. J Thorac Cardiovasc Surg. 2018 Nov;156(5):1918-1927.e2.</t>
  </si>
  <si>
    <t>13</t>
  </si>
  <si>
    <t>[5] Ranucci M, Romitti F, Isgro G, et al. Oxygen delivery during cardiopulmonary bypass and acute renal failure after coronary operations. Ann Thorac Surg 2005;80:2213-20.</t>
  </si>
  <si>
    <t>DO2 Calculation</t>
  </si>
  <si>
    <t>Sa02</t>
  </si>
  <si>
    <t>PaO2</t>
  </si>
  <si>
    <t>Sv02</t>
  </si>
  <si>
    <t>PvO2</t>
  </si>
  <si>
    <t>Hgb</t>
  </si>
  <si>
    <t>DO2</t>
  </si>
  <si>
    <t>VO2</t>
  </si>
  <si>
    <t>Ca-vO2</t>
  </si>
  <si>
    <t>Cardiac Index</t>
  </si>
  <si>
    <t>10.5</t>
  </si>
  <si>
    <t>11.5</t>
  </si>
  <si>
    <t>12.5</t>
  </si>
  <si>
    <r>
      <t>Cardiac Index ml/min/m</t>
    </r>
    <r>
      <rPr>
        <b/>
        <vertAlign val="superscript"/>
        <sz val="11"/>
        <color rgb="FF000000"/>
        <rFont val="Calibri"/>
        <family val="2"/>
      </rPr>
      <t>2</t>
    </r>
  </si>
  <si>
    <t>Chart Assumptions: SaO2 = 100%, PaO2 ≥250mmHg</t>
  </si>
  <si>
    <r>
      <rPr>
        <sz val="10"/>
        <color theme="1"/>
        <rFont val="Calibri"/>
        <family val="2"/>
      </rPr>
      <t>Assumptions: SaO2 = 100%, PaO2 ≥250mmHg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</si>
</sst>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scheme val="minor"/>
    </font>
    <font>
      <sz val="11"/>
      <color theme="1"/>
      <name val="Calibri"/>
      <family val="2"/>
      <scheme val="minor"/>
    </font>
    <font>
      <b/>
      <sz val="11"/>
      <color theme="1"/>
      <name val="Calibri"/>
    </font>
    <font>
      <sz val="11"/>
      <name val="Calibri"/>
    </font>
    <font>
      <sz val="11"/>
      <color theme="1"/>
      <name val="Calibri"/>
    </font>
    <font>
      <sz val="11"/>
      <color theme="1"/>
      <name val="Calibri"/>
      <scheme val="minor"/>
    </font>
    <font>
      <u/>
      <sz val="9"/>
      <color rgb="FF000000"/>
      <name val="Calibri"/>
    </font>
    <font>
      <sz val="8"/>
      <color theme="1"/>
      <name val="Calibri"/>
    </font>
    <font>
      <b/>
      <sz val="8"/>
      <color theme="1"/>
      <name val="Calibri"/>
    </font>
    <font>
      <sz val="11"/>
      <color theme="1"/>
      <name val="Calibri"/>
      <family val="2"/>
    </font>
    <font>
      <b/>
      <vertAlign val="superscript"/>
      <sz val="11"/>
      <color rgb="FF000000"/>
      <name val="Calibri"/>
      <family val="2"/>
    </font>
    <font>
      <b/>
      <sz val="11"/>
      <color rgb="FF000000"/>
      <name val="Calibri"/>
      <family val="2"/>
    </font>
    <font>
      <u/>
      <sz val="11"/>
      <color rgb="FF0000FF"/>
      <name val="Calibri"/>
      <family val="2"/>
    </font>
    <font>
      <sz val="10"/>
      <color theme="1"/>
      <name val="Calibri"/>
      <family val="2"/>
      <scheme val="minor"/>
    </font>
    <font>
      <sz val="10"/>
      <color theme="1"/>
      <name val="Calibri"/>
      <family val="2"/>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7CAAC"/>
        <bgColor rgb="FFF7CAAC"/>
      </patternFill>
    </fill>
    <fill>
      <patternFill patternType="solid">
        <fgColor rgb="FF92D050"/>
        <bgColor rgb="FF92D050"/>
      </patternFill>
    </fill>
  </fills>
  <borders count="21">
    <border>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xf numFmtId="0" fontId="2" fillId="0" borderId="0" xfId="0" applyFont="1" applyAlignment="1">
      <alignment horizont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right"/>
    </xf>
    <xf numFmtId="0" fontId="5" fillId="0" borderId="0" xfId="0" applyFont="1"/>
    <xf numFmtId="0" fontId="4" fillId="2" borderId="6" xfId="0" applyFont="1" applyFill="1" applyBorder="1"/>
    <xf numFmtId="49" fontId="4" fillId="0" borderId="8" xfId="0" applyNumberFormat="1" applyFont="1" applyBorder="1" applyAlignment="1">
      <alignment horizontal="left" vertical="center"/>
    </xf>
    <xf numFmtId="1" fontId="4" fillId="0" borderId="9" xfId="0" applyNumberFormat="1" applyFont="1" applyBorder="1"/>
    <xf numFmtId="1" fontId="4" fillId="0" borderId="10" xfId="0" applyNumberFormat="1" applyFont="1" applyBorder="1"/>
    <xf numFmtId="1" fontId="4" fillId="0" borderId="11" xfId="0" applyNumberFormat="1" applyFont="1" applyBorder="1"/>
    <xf numFmtId="1" fontId="4" fillId="0" borderId="12" xfId="0" applyNumberFormat="1" applyFont="1" applyBorder="1"/>
    <xf numFmtId="1" fontId="4" fillId="0" borderId="13" xfId="0" applyNumberFormat="1" applyFont="1" applyBorder="1"/>
    <xf numFmtId="1" fontId="4" fillId="5" borderId="14" xfId="0" applyNumberFormat="1" applyFont="1" applyFill="1" applyBorder="1"/>
    <xf numFmtId="2" fontId="4" fillId="0" borderId="0" xfId="0" applyNumberFormat="1" applyFont="1"/>
    <xf numFmtId="1" fontId="4" fillId="5" borderId="13" xfId="0" applyNumberFormat="1" applyFont="1" applyFill="1" applyBorder="1"/>
    <xf numFmtId="0" fontId="4" fillId="0" borderId="0" xfId="0" applyFont="1"/>
    <xf numFmtId="1" fontId="4" fillId="0" borderId="0" xfId="0" applyNumberFormat="1" applyFont="1"/>
    <xf numFmtId="164" fontId="4" fillId="0" borderId="8" xfId="0" applyNumberFormat="1" applyFont="1" applyBorder="1" applyAlignment="1">
      <alignment horizontal="left" vertical="center"/>
    </xf>
    <xf numFmtId="1" fontId="4" fillId="0" borderId="8" xfId="0" applyNumberFormat="1" applyFont="1" applyBorder="1" applyAlignment="1">
      <alignment horizontal="left" vertical="center"/>
    </xf>
    <xf numFmtId="0" fontId="6" fillId="0" borderId="0" xfId="0" applyFont="1" applyAlignment="1">
      <alignment horizontal="left"/>
    </xf>
    <xf numFmtId="0" fontId="4" fillId="0" borderId="3" xfId="0" applyFont="1" applyBorder="1"/>
    <xf numFmtId="0" fontId="4" fillId="2" borderId="15" xfId="0" applyFont="1" applyFill="1" applyBorder="1"/>
    <xf numFmtId="164" fontId="4" fillId="0" borderId="0" xfId="0" applyNumberFormat="1" applyFont="1"/>
    <xf numFmtId="1" fontId="4" fillId="0" borderId="16" xfId="0" applyNumberFormat="1" applyFont="1" applyBorder="1"/>
    <xf numFmtId="1" fontId="4" fillId="0" borderId="17" xfId="0" applyNumberFormat="1" applyFont="1" applyBorder="1"/>
    <xf numFmtId="1" fontId="4" fillId="5" borderId="17" xfId="0" applyNumberFormat="1" applyFont="1" applyFill="1" applyBorder="1"/>
    <xf numFmtId="1" fontId="4" fillId="5" borderId="18" xfId="0" applyNumberFormat="1" applyFont="1" applyFill="1" applyBorder="1"/>
    <xf numFmtId="49" fontId="4" fillId="0" borderId="0" xfId="0" applyNumberFormat="1" applyFont="1"/>
    <xf numFmtId="0" fontId="2" fillId="0" borderId="0" xfId="0" applyFont="1"/>
    <xf numFmtId="0" fontId="7" fillId="0" borderId="0" xfId="0" applyFont="1"/>
    <xf numFmtId="0" fontId="7" fillId="0" borderId="4" xfId="0" applyFont="1" applyBorder="1" applyAlignment="1">
      <alignment horizontal="center"/>
    </xf>
    <xf numFmtId="0" fontId="7" fillId="0" borderId="5" xfId="0" applyFont="1" applyBorder="1" applyAlignment="1">
      <alignment horizontal="center"/>
    </xf>
    <xf numFmtId="0" fontId="7" fillId="0" borderId="8" xfId="0"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12" xfId="0" applyNumberFormat="1" applyFont="1" applyBorder="1" applyAlignment="1">
      <alignment horizontal="center"/>
    </xf>
    <xf numFmtId="1" fontId="7" fillId="0" borderId="13" xfId="0" applyNumberFormat="1" applyFont="1" applyBorder="1" applyAlignment="1">
      <alignment horizontal="center"/>
    </xf>
    <xf numFmtId="1" fontId="7" fillId="0" borderId="14" xfId="0" applyNumberFormat="1" applyFont="1" applyBorder="1" applyAlignment="1">
      <alignment horizontal="center"/>
    </xf>
    <xf numFmtId="1" fontId="7" fillId="0" borderId="16" xfId="0" applyNumberFormat="1" applyFont="1" applyBorder="1" applyAlignment="1">
      <alignment horizontal="center"/>
    </xf>
    <xf numFmtId="1" fontId="7" fillId="0" borderId="17" xfId="0" applyNumberFormat="1" applyFont="1" applyBorder="1" applyAlignment="1">
      <alignment horizontal="center"/>
    </xf>
    <xf numFmtId="1" fontId="7" fillId="0" borderId="18" xfId="0" applyNumberFormat="1" applyFont="1" applyBorder="1" applyAlignment="1">
      <alignment horizontal="center"/>
    </xf>
    <xf numFmtId="0" fontId="2" fillId="4" borderId="1" xfId="0" applyFont="1" applyFill="1" applyBorder="1" applyAlignment="1">
      <alignment horizontal="center"/>
    </xf>
    <xf numFmtId="0" fontId="3" fillId="0" borderId="2" xfId="0" applyFont="1" applyBorder="1"/>
    <xf numFmtId="0" fontId="2" fillId="2" borderId="1" xfId="0" applyFont="1" applyFill="1" applyBorder="1" applyAlignment="1">
      <alignment horizontal="center"/>
    </xf>
    <xf numFmtId="0" fontId="2" fillId="0" borderId="0" xfId="0" applyFont="1" applyAlignment="1">
      <alignment horizontal="center"/>
    </xf>
    <xf numFmtId="0" fontId="0" fillId="0" borderId="0" xfId="0"/>
    <xf numFmtId="0" fontId="12" fillId="0" borderId="0" xfId="0" applyFont="1" applyAlignment="1">
      <alignment vertical="top" wrapText="1"/>
    </xf>
    <xf numFmtId="0" fontId="4" fillId="4" borderId="1" xfId="0" applyFont="1" applyFill="1" applyBorder="1" applyAlignment="1">
      <alignment horizontal="center"/>
    </xf>
    <xf numFmtId="0" fontId="2" fillId="0" borderId="7" xfId="0" applyFont="1" applyBorder="1" applyAlignment="1">
      <alignment horizontal="center" vertical="center" textRotation="90"/>
    </xf>
    <xf numFmtId="0" fontId="3" fillId="0" borderId="7" xfId="0" applyFont="1" applyBorder="1"/>
    <xf numFmtId="0" fontId="1" fillId="0" borderId="0" xfId="0" applyFont="1" applyAlignment="1">
      <alignment vertical="top" wrapText="1"/>
    </xf>
    <xf numFmtId="0" fontId="9" fillId="0" borderId="8" xfId="0" applyFont="1" applyBorder="1" applyAlignment="1">
      <alignment horizontal="center"/>
    </xf>
    <xf numFmtId="0" fontId="3" fillId="0" borderId="19" xfId="0" applyFont="1" applyBorder="1"/>
    <xf numFmtId="0" fontId="3" fillId="0" borderId="20" xfId="0" applyFont="1" applyBorder="1"/>
    <xf numFmtId="0" fontId="11" fillId="3" borderId="3" xfId="0" applyFont="1" applyFill="1" applyBorder="1" applyAlignment="1">
      <alignment horizontal="center"/>
    </xf>
    <xf numFmtId="0" fontId="3" fillId="0" borderId="3" xfId="0" applyFont="1" applyBorder="1"/>
    <xf numFmtId="0" fontId="8" fillId="0" borderId="0" xfId="0" applyFont="1" applyAlignment="1">
      <alignment horizontal="center"/>
    </xf>
    <xf numFmtId="0" fontId="8" fillId="0" borderId="0" xfId="0" applyFont="1" applyAlignment="1">
      <alignment horizontal="center" vertical="center" textRotation="90"/>
    </xf>
    <xf numFmtId="0" fontId="13" fillId="0" borderId="0" xfId="0" applyFont="1" applyAlignment="1">
      <alignment horizontal="center"/>
    </xf>
    <xf numFmtId="0" fontId="9"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7" Type="http://schemas.openxmlformats.org/officeDocument/2006/relationships/printerSettings" Target="../printerSettings/printerSettings1.bin"/><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5" Type="http://schemas.openxmlformats.org/officeDocument/2006/relationships/hyperlink" Target="about:blank" TargetMode="External"/><Relationship Id="rId4"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workbookViewId="0">
      <selection activeCell="C23" sqref="C23"/>
    </sheetView>
  </sheetViews>
  <sheetFormatPr defaultColWidth="14.42578125" defaultRowHeight="15" customHeight="1"/>
  <cols>
    <col min="1" max="1" width="19.5703125" customWidth="1"/>
    <col min="2" max="2" width="7.42578125" customWidth="1"/>
    <col min="3" max="3" width="8.7109375" customWidth="1"/>
    <col min="4" max="4" width="3.5703125" customWidth="1"/>
    <col min="5" max="15" width="4.5703125" customWidth="1"/>
    <col min="16" max="16" width="8.7109375" customWidth="1"/>
    <col min="17" max="17" width="161.42578125" customWidth="1"/>
    <col min="18" max="26" width="8.7109375" customWidth="1"/>
  </cols>
  <sheetData>
    <row r="1" spans="1:17">
      <c r="A1" s="45" t="s">
        <v>0</v>
      </c>
      <c r="B1" s="44"/>
      <c r="D1" s="46" t="s">
        <v>1</v>
      </c>
      <c r="E1" s="47"/>
      <c r="F1" s="47"/>
      <c r="G1" s="47"/>
      <c r="H1" s="47"/>
      <c r="I1" s="47"/>
      <c r="J1" s="47"/>
      <c r="K1" s="47"/>
      <c r="L1" s="47"/>
      <c r="M1" s="47"/>
      <c r="N1" s="47"/>
      <c r="O1" s="47"/>
      <c r="Q1" s="48" t="s">
        <v>2</v>
      </c>
    </row>
    <row r="2" spans="1:17" ht="17.25">
      <c r="A2" s="1"/>
      <c r="B2" s="1"/>
      <c r="E2" s="2"/>
      <c r="F2" s="56" t="s">
        <v>47</v>
      </c>
      <c r="G2" s="57"/>
      <c r="H2" s="57"/>
      <c r="I2" s="57"/>
      <c r="J2" s="57"/>
      <c r="K2" s="57"/>
      <c r="L2" s="57"/>
      <c r="M2" s="57"/>
      <c r="N2" s="57"/>
      <c r="O2" s="57"/>
      <c r="Q2" s="47"/>
    </row>
    <row r="3" spans="1:17">
      <c r="A3" s="49" t="s">
        <v>3</v>
      </c>
      <c r="B3" s="44"/>
      <c r="E3" s="3"/>
      <c r="F3" s="4">
        <v>0.5</v>
      </c>
      <c r="G3" s="4" t="s">
        <v>4</v>
      </c>
      <c r="H3" s="4" t="s">
        <v>5</v>
      </c>
      <c r="I3" s="4" t="s">
        <v>6</v>
      </c>
      <c r="J3" s="4" t="s">
        <v>7</v>
      </c>
      <c r="K3" s="4" t="s">
        <v>8</v>
      </c>
      <c r="L3" s="4" t="s">
        <v>9</v>
      </c>
      <c r="M3" s="4" t="s">
        <v>10</v>
      </c>
      <c r="N3" s="4" t="s">
        <v>11</v>
      </c>
      <c r="O3" s="4" t="s">
        <v>12</v>
      </c>
      <c r="Q3" s="47"/>
    </row>
    <row r="4" spans="1:17">
      <c r="A4" s="5" t="s">
        <v>13</v>
      </c>
      <c r="B4" s="6">
        <v>185</v>
      </c>
      <c r="D4" s="50" t="s">
        <v>14</v>
      </c>
      <c r="E4" s="7">
        <v>6.5</v>
      </c>
      <c r="F4" s="8">
        <f t="shared" ref="F4:O4" si="0">(F$3*(($E4*1.34)*($B$20)+(0.003*$B$21)))*10</f>
        <v>44.554000000000002</v>
      </c>
      <c r="G4" s="9">
        <f t="shared" si="0"/>
        <v>89.108000000000004</v>
      </c>
      <c r="H4" s="9">
        <f t="shared" si="0"/>
        <v>106.92959999999999</v>
      </c>
      <c r="I4" s="9">
        <f t="shared" si="0"/>
        <v>142.57280000000003</v>
      </c>
      <c r="J4" s="9">
        <f t="shared" si="0"/>
        <v>160.39439999999999</v>
      </c>
      <c r="K4" s="9">
        <f t="shared" si="0"/>
        <v>178.21600000000001</v>
      </c>
      <c r="L4" s="9">
        <f t="shared" si="0"/>
        <v>196.0376</v>
      </c>
      <c r="M4" s="9">
        <f t="shared" si="0"/>
        <v>213.85919999999999</v>
      </c>
      <c r="N4" s="9">
        <f t="shared" si="0"/>
        <v>231.6808</v>
      </c>
      <c r="O4" s="10">
        <f t="shared" si="0"/>
        <v>249.50239999999997</v>
      </c>
      <c r="Q4" s="52" t="s">
        <v>15</v>
      </c>
    </row>
    <row r="5" spans="1:17">
      <c r="A5" s="5" t="s">
        <v>16</v>
      </c>
      <c r="B5" s="6">
        <v>100</v>
      </c>
      <c r="D5" s="51"/>
      <c r="E5" s="7">
        <v>7</v>
      </c>
      <c r="F5" s="11">
        <f t="shared" ref="F5:O5" si="1">(F$3*(($E5*1.34)*($B$20)+(0.003*$B$21)))*10</f>
        <v>47.837000000000003</v>
      </c>
      <c r="G5" s="12">
        <f t="shared" si="1"/>
        <v>95.674000000000007</v>
      </c>
      <c r="H5" s="12">
        <f t="shared" si="1"/>
        <v>114.80880000000001</v>
      </c>
      <c r="I5" s="12">
        <f t="shared" si="1"/>
        <v>153.07840000000002</v>
      </c>
      <c r="J5" s="12">
        <f t="shared" si="1"/>
        <v>172.21320000000003</v>
      </c>
      <c r="K5" s="12">
        <f t="shared" si="1"/>
        <v>191.34800000000001</v>
      </c>
      <c r="L5" s="12">
        <f t="shared" si="1"/>
        <v>210.48280000000005</v>
      </c>
      <c r="M5" s="12">
        <f t="shared" si="1"/>
        <v>229.61760000000001</v>
      </c>
      <c r="N5" s="12">
        <f t="shared" si="1"/>
        <v>248.75240000000005</v>
      </c>
      <c r="O5" s="13">
        <f t="shared" si="1"/>
        <v>267.88720000000001</v>
      </c>
      <c r="Q5" s="47"/>
    </row>
    <row r="6" spans="1:17">
      <c r="A6" s="5" t="s">
        <v>17</v>
      </c>
      <c r="B6" s="14">
        <f>((B4^0.725)*(B5^0.425))*0.007184</f>
        <v>2.2390604910469238</v>
      </c>
      <c r="D6" s="51"/>
      <c r="E6" s="7">
        <v>7.5</v>
      </c>
      <c r="F6" s="11">
        <f t="shared" ref="F6:O6" si="2">(F$3*(($E6*1.34)*($B$20)+(0.003*$B$21)))*10</f>
        <v>51.120000000000005</v>
      </c>
      <c r="G6" s="12">
        <f t="shared" si="2"/>
        <v>102.24000000000001</v>
      </c>
      <c r="H6" s="12">
        <f t="shared" si="2"/>
        <v>122.688</v>
      </c>
      <c r="I6" s="12">
        <f t="shared" si="2"/>
        <v>163.584</v>
      </c>
      <c r="J6" s="12">
        <f t="shared" si="2"/>
        <v>184.03200000000001</v>
      </c>
      <c r="K6" s="12">
        <f t="shared" si="2"/>
        <v>204.48000000000002</v>
      </c>
      <c r="L6" s="12">
        <f t="shared" si="2"/>
        <v>224.92800000000003</v>
      </c>
      <c r="M6" s="12">
        <f t="shared" si="2"/>
        <v>245.376</v>
      </c>
      <c r="N6" s="15">
        <f t="shared" si="2"/>
        <v>265.82400000000001</v>
      </c>
      <c r="O6" s="13">
        <f t="shared" si="2"/>
        <v>286.27199999999999</v>
      </c>
      <c r="Q6" s="47"/>
    </row>
    <row r="7" spans="1:17">
      <c r="D7" s="51"/>
      <c r="E7" s="7">
        <v>8</v>
      </c>
      <c r="F7" s="11">
        <f t="shared" ref="F7:O7" si="3">(F$3*(($E7*1.34)*($B$20)+(0.003*$B$21)))*10</f>
        <v>54.403000000000006</v>
      </c>
      <c r="G7" s="12">
        <f t="shared" si="3"/>
        <v>108.80600000000001</v>
      </c>
      <c r="H7" s="12">
        <f t="shared" si="3"/>
        <v>130.56720000000001</v>
      </c>
      <c r="I7" s="12">
        <f t="shared" si="3"/>
        <v>174.08960000000005</v>
      </c>
      <c r="J7" s="12">
        <f t="shared" si="3"/>
        <v>195.85080000000002</v>
      </c>
      <c r="K7" s="12">
        <f t="shared" si="3"/>
        <v>217.61200000000002</v>
      </c>
      <c r="L7" s="12">
        <f t="shared" si="3"/>
        <v>239.37320000000003</v>
      </c>
      <c r="M7" s="15">
        <f t="shared" si="3"/>
        <v>261.13440000000003</v>
      </c>
      <c r="N7" s="15">
        <f t="shared" si="3"/>
        <v>282.89560000000006</v>
      </c>
      <c r="O7" s="13">
        <f t="shared" si="3"/>
        <v>304.65680000000003</v>
      </c>
      <c r="Q7" s="52" t="s">
        <v>18</v>
      </c>
    </row>
    <row r="8" spans="1:17">
      <c r="D8" s="51"/>
      <c r="E8" s="7">
        <v>8.5</v>
      </c>
      <c r="F8" s="11">
        <f t="shared" ref="F8:O8" si="4">(F$3*(($E8*1.34)*($B$20)+(0.003*$B$21)))*10</f>
        <v>57.686</v>
      </c>
      <c r="G8" s="12">
        <f t="shared" si="4"/>
        <v>115.372</v>
      </c>
      <c r="H8" s="12">
        <f t="shared" si="4"/>
        <v>138.44640000000001</v>
      </c>
      <c r="I8" s="12">
        <f t="shared" si="4"/>
        <v>184.59520000000001</v>
      </c>
      <c r="J8" s="12">
        <f t="shared" si="4"/>
        <v>207.6696</v>
      </c>
      <c r="K8" s="12">
        <f t="shared" si="4"/>
        <v>230.744</v>
      </c>
      <c r="L8" s="12">
        <f t="shared" si="4"/>
        <v>253.81840000000005</v>
      </c>
      <c r="M8" s="15">
        <f t="shared" si="4"/>
        <v>276.89280000000002</v>
      </c>
      <c r="N8" s="15">
        <f t="shared" si="4"/>
        <v>299.96720000000005</v>
      </c>
      <c r="O8" s="13">
        <f t="shared" si="4"/>
        <v>323.04159999999996</v>
      </c>
      <c r="Q8" s="47"/>
    </row>
    <row r="9" spans="1:17">
      <c r="A9" s="43" t="s">
        <v>19</v>
      </c>
      <c r="B9" s="44"/>
      <c r="D9" s="51"/>
      <c r="E9" s="7">
        <v>9</v>
      </c>
      <c r="F9" s="11">
        <f t="shared" ref="F9:O9" si="5">(F$3*(($E9*1.34)*($B$20)+(0.003*$B$21)))*10</f>
        <v>60.968999999999994</v>
      </c>
      <c r="G9" s="12">
        <f t="shared" si="5"/>
        <v>121.93799999999999</v>
      </c>
      <c r="H9" s="12">
        <f t="shared" si="5"/>
        <v>146.32559999999998</v>
      </c>
      <c r="I9" s="12">
        <f t="shared" si="5"/>
        <v>195.10080000000002</v>
      </c>
      <c r="J9" s="12">
        <f t="shared" si="5"/>
        <v>219.48840000000001</v>
      </c>
      <c r="K9" s="12">
        <f t="shared" si="5"/>
        <v>243.87599999999998</v>
      </c>
      <c r="L9" s="15">
        <f t="shared" si="5"/>
        <v>268.2636</v>
      </c>
      <c r="M9" s="15">
        <f t="shared" si="5"/>
        <v>292.65119999999996</v>
      </c>
      <c r="N9" s="15">
        <f t="shared" si="5"/>
        <v>317.03880000000004</v>
      </c>
      <c r="O9" s="13">
        <f t="shared" si="5"/>
        <v>341.42639999999994</v>
      </c>
      <c r="Q9" s="47"/>
    </row>
    <row r="10" spans="1:17">
      <c r="A10" s="5" t="s">
        <v>20</v>
      </c>
      <c r="B10" s="16">
        <f>B5*70</f>
        <v>7000</v>
      </c>
      <c r="D10" s="51"/>
      <c r="E10" s="7">
        <v>9.5</v>
      </c>
      <c r="F10" s="11">
        <f t="shared" ref="F10:O10" si="6">(F$3*(($E10*1.34)*($B$20)+(0.003*$B$21)))*10</f>
        <v>64.25200000000001</v>
      </c>
      <c r="G10" s="12">
        <f t="shared" si="6"/>
        <v>128.50400000000002</v>
      </c>
      <c r="H10" s="12">
        <f t="shared" si="6"/>
        <v>154.20480000000001</v>
      </c>
      <c r="I10" s="12">
        <f t="shared" si="6"/>
        <v>205.60640000000004</v>
      </c>
      <c r="J10" s="12">
        <f t="shared" si="6"/>
        <v>231.30719999999999</v>
      </c>
      <c r="K10" s="12">
        <f t="shared" si="6"/>
        <v>257.00800000000004</v>
      </c>
      <c r="L10" s="15">
        <f t="shared" si="6"/>
        <v>282.7088</v>
      </c>
      <c r="M10" s="15">
        <f t="shared" si="6"/>
        <v>308.40960000000001</v>
      </c>
      <c r="N10" s="15">
        <f t="shared" si="6"/>
        <v>334.11040000000003</v>
      </c>
      <c r="O10" s="13">
        <f t="shared" si="6"/>
        <v>359.81119999999999</v>
      </c>
      <c r="Q10" s="47"/>
    </row>
    <row r="11" spans="1:17">
      <c r="A11" s="5" t="s">
        <v>21</v>
      </c>
      <c r="B11" s="17">
        <f>(B10*B12)*0.01</f>
        <v>2450</v>
      </c>
      <c r="D11" s="51"/>
      <c r="E11" s="7">
        <v>10</v>
      </c>
      <c r="F11" s="11">
        <f t="shared" ref="F11:O11" si="7">(F$3*(($E11*1.34)*($B$20)+(0.003*$B$21)))*10</f>
        <v>67.534999999999997</v>
      </c>
      <c r="G11" s="12">
        <f t="shared" si="7"/>
        <v>135.07</v>
      </c>
      <c r="H11" s="12">
        <f t="shared" si="7"/>
        <v>162.08399999999997</v>
      </c>
      <c r="I11" s="12">
        <f t="shared" si="7"/>
        <v>216.11199999999999</v>
      </c>
      <c r="J11" s="12">
        <f t="shared" si="7"/>
        <v>243.126</v>
      </c>
      <c r="K11" s="15">
        <f t="shared" si="7"/>
        <v>270.14</v>
      </c>
      <c r="L11" s="15">
        <f t="shared" si="7"/>
        <v>297.154</v>
      </c>
      <c r="M11" s="15">
        <f t="shared" si="7"/>
        <v>324.16799999999995</v>
      </c>
      <c r="N11" s="15">
        <f t="shared" si="7"/>
        <v>351.18200000000002</v>
      </c>
      <c r="O11" s="13">
        <f t="shared" si="7"/>
        <v>378.19599999999991</v>
      </c>
      <c r="Q11" s="47"/>
    </row>
    <row r="12" spans="1:17">
      <c r="A12" s="5" t="s">
        <v>22</v>
      </c>
      <c r="B12" s="6">
        <v>35</v>
      </c>
      <c r="D12" s="51"/>
      <c r="E12" s="18">
        <v>10.5</v>
      </c>
      <c r="F12" s="11">
        <f t="shared" ref="F12:O12" si="8">(F$3*(($E12*1.34)*($B$20)+(0.003*$B$21)))*10</f>
        <v>70.817999999999998</v>
      </c>
      <c r="G12" s="12">
        <f t="shared" si="8"/>
        <v>141.636</v>
      </c>
      <c r="H12" s="12">
        <f t="shared" si="8"/>
        <v>169.9632</v>
      </c>
      <c r="I12" s="12">
        <f t="shared" si="8"/>
        <v>226.61760000000001</v>
      </c>
      <c r="J12" s="12">
        <f t="shared" si="8"/>
        <v>254.94480000000004</v>
      </c>
      <c r="K12" s="15">
        <f t="shared" si="8"/>
        <v>283.27199999999999</v>
      </c>
      <c r="L12" s="15">
        <f t="shared" si="8"/>
        <v>311.59920000000005</v>
      </c>
      <c r="M12" s="15">
        <f t="shared" si="8"/>
        <v>339.9264</v>
      </c>
      <c r="N12" s="15">
        <f t="shared" si="8"/>
        <v>368.25360000000001</v>
      </c>
      <c r="O12" s="13">
        <f t="shared" si="8"/>
        <v>396.58079999999995</v>
      </c>
      <c r="Q12" s="47"/>
    </row>
    <row r="13" spans="1:17">
      <c r="A13" s="5" t="s">
        <v>23</v>
      </c>
      <c r="B13" s="6">
        <v>900</v>
      </c>
      <c r="D13" s="51"/>
      <c r="E13" s="19">
        <v>11</v>
      </c>
      <c r="F13" s="11">
        <f t="shared" ref="F13:O13" si="9">(F$3*(($E13*1.34)*($B$20)+(0.003*$B$21)))*10</f>
        <v>74.100999999999999</v>
      </c>
      <c r="G13" s="12">
        <f t="shared" si="9"/>
        <v>148.202</v>
      </c>
      <c r="H13" s="12">
        <f t="shared" si="9"/>
        <v>177.8424</v>
      </c>
      <c r="I13" s="12">
        <f t="shared" si="9"/>
        <v>237.12320000000003</v>
      </c>
      <c r="J13" s="15">
        <f t="shared" si="9"/>
        <v>266.7636</v>
      </c>
      <c r="K13" s="15">
        <f t="shared" si="9"/>
        <v>296.404</v>
      </c>
      <c r="L13" s="15">
        <f t="shared" si="9"/>
        <v>326.04440000000005</v>
      </c>
      <c r="M13" s="15">
        <f t="shared" si="9"/>
        <v>355.6848</v>
      </c>
      <c r="N13" s="15">
        <f t="shared" si="9"/>
        <v>385.3252</v>
      </c>
      <c r="O13" s="13">
        <f t="shared" si="9"/>
        <v>414.96559999999994</v>
      </c>
      <c r="Q13" s="20" t="s">
        <v>24</v>
      </c>
    </row>
    <row r="14" spans="1:17">
      <c r="A14" s="5" t="s">
        <v>25</v>
      </c>
      <c r="B14" s="6">
        <v>700</v>
      </c>
      <c r="D14" s="51"/>
      <c r="E14" s="18">
        <v>11.5</v>
      </c>
      <c r="F14" s="11">
        <f t="shared" ref="F14:O14" si="10">(F$3*(($E14*1.34)*($B$20)+(0.003*$B$21)))*10</f>
        <v>77.384</v>
      </c>
      <c r="G14" s="12">
        <f t="shared" si="10"/>
        <v>154.768</v>
      </c>
      <c r="H14" s="12">
        <f t="shared" si="10"/>
        <v>185.72159999999997</v>
      </c>
      <c r="I14" s="12">
        <f t="shared" si="10"/>
        <v>247.62879999999998</v>
      </c>
      <c r="J14" s="15">
        <f t="shared" si="10"/>
        <v>278.58240000000001</v>
      </c>
      <c r="K14" s="15">
        <f t="shared" si="10"/>
        <v>309.536</v>
      </c>
      <c r="L14" s="15">
        <f t="shared" si="10"/>
        <v>340.4896</v>
      </c>
      <c r="M14" s="15">
        <f t="shared" si="10"/>
        <v>371.44319999999993</v>
      </c>
      <c r="N14" s="15">
        <f t="shared" si="10"/>
        <v>402.39679999999998</v>
      </c>
      <c r="O14" s="13">
        <f t="shared" si="10"/>
        <v>433.35039999999992</v>
      </c>
      <c r="Q14" s="20" t="s">
        <v>26</v>
      </c>
    </row>
    <row r="15" spans="1:17">
      <c r="A15" s="21" t="s">
        <v>27</v>
      </c>
      <c r="B15" s="22">
        <v>700</v>
      </c>
      <c r="C15" s="16"/>
      <c r="D15" s="51"/>
      <c r="E15" s="7" t="s">
        <v>28</v>
      </c>
      <c r="F15" s="11">
        <f t="shared" ref="F15:O15" si="11">(F$3*(($E15*1.34)*($B$20)+(0.003*$B$21)))*10</f>
        <v>80.667000000000002</v>
      </c>
      <c r="G15" s="12">
        <f t="shared" si="11"/>
        <v>161.334</v>
      </c>
      <c r="H15" s="12">
        <f t="shared" si="11"/>
        <v>193.60079999999999</v>
      </c>
      <c r="I15" s="12">
        <f t="shared" si="11"/>
        <v>258.13440000000003</v>
      </c>
      <c r="J15" s="15">
        <f t="shared" si="11"/>
        <v>290.40120000000007</v>
      </c>
      <c r="K15" s="15">
        <f t="shared" si="11"/>
        <v>322.66800000000001</v>
      </c>
      <c r="L15" s="15">
        <f t="shared" si="11"/>
        <v>354.93480000000005</v>
      </c>
      <c r="M15" s="15">
        <f t="shared" si="11"/>
        <v>387.20159999999998</v>
      </c>
      <c r="N15" s="15">
        <f t="shared" si="11"/>
        <v>419.46840000000009</v>
      </c>
      <c r="O15" s="13">
        <f t="shared" si="11"/>
        <v>451.73520000000002</v>
      </c>
      <c r="Q15" s="20" t="s">
        <v>29</v>
      </c>
    </row>
    <row r="16" spans="1:17">
      <c r="A16" s="5" t="s">
        <v>30</v>
      </c>
      <c r="B16" s="23">
        <f>((B10*B12)/((B13+B14-B15)+B10))</f>
        <v>31.0126582278481</v>
      </c>
      <c r="D16" s="51"/>
      <c r="E16" s="18">
        <v>12.5</v>
      </c>
      <c r="F16" s="11">
        <f t="shared" ref="F16:O16" si="12">(F$3*(($E16*1.34)*($B$20)+(0.003*$B$21)))*10</f>
        <v>83.949999999999989</v>
      </c>
      <c r="G16" s="12">
        <f t="shared" si="12"/>
        <v>167.89999999999998</v>
      </c>
      <c r="H16" s="12">
        <f t="shared" si="12"/>
        <v>201.48</v>
      </c>
      <c r="I16" s="15">
        <f t="shared" si="12"/>
        <v>268.64</v>
      </c>
      <c r="J16" s="15">
        <f t="shared" si="12"/>
        <v>302.21999999999997</v>
      </c>
      <c r="K16" s="15">
        <f t="shared" si="12"/>
        <v>335.79999999999995</v>
      </c>
      <c r="L16" s="15">
        <f t="shared" si="12"/>
        <v>369.38</v>
      </c>
      <c r="M16" s="15">
        <f t="shared" si="12"/>
        <v>402.96</v>
      </c>
      <c r="N16" s="15">
        <f t="shared" si="12"/>
        <v>436.53999999999996</v>
      </c>
      <c r="O16" s="13">
        <f t="shared" si="12"/>
        <v>470.11999999999995</v>
      </c>
      <c r="Q16" s="20" t="s">
        <v>31</v>
      </c>
    </row>
    <row r="17" spans="1:17">
      <c r="D17" s="51"/>
      <c r="E17" s="7" t="s">
        <v>32</v>
      </c>
      <c r="F17" s="24">
        <f t="shared" ref="F17:O17" si="13">(F$3*(($E17*1.34)*($B$20)+(0.003*$B$21)))*10</f>
        <v>87.233000000000004</v>
      </c>
      <c r="G17" s="25">
        <f t="shared" si="13"/>
        <v>174.46600000000001</v>
      </c>
      <c r="H17" s="25">
        <f t="shared" si="13"/>
        <v>209.35919999999999</v>
      </c>
      <c r="I17" s="26">
        <f t="shared" si="13"/>
        <v>279.1456</v>
      </c>
      <c r="J17" s="26">
        <f t="shared" si="13"/>
        <v>314.03880000000004</v>
      </c>
      <c r="K17" s="26">
        <f t="shared" si="13"/>
        <v>348.93200000000002</v>
      </c>
      <c r="L17" s="26">
        <f t="shared" si="13"/>
        <v>383.82520000000005</v>
      </c>
      <c r="M17" s="26">
        <f t="shared" si="13"/>
        <v>418.71839999999997</v>
      </c>
      <c r="N17" s="26">
        <f t="shared" si="13"/>
        <v>453.61160000000007</v>
      </c>
      <c r="O17" s="27">
        <f t="shared" si="13"/>
        <v>488.50479999999999</v>
      </c>
      <c r="Q17" s="20" t="s">
        <v>33</v>
      </c>
    </row>
    <row r="18" spans="1:17">
      <c r="E18" s="2"/>
    </row>
    <row r="19" spans="1:17">
      <c r="A19" s="43" t="s">
        <v>34</v>
      </c>
      <c r="B19" s="44"/>
      <c r="E19" s="53" t="s">
        <v>48</v>
      </c>
      <c r="F19" s="54"/>
      <c r="G19" s="54"/>
      <c r="H19" s="54"/>
      <c r="I19" s="54"/>
      <c r="J19" s="54"/>
      <c r="K19" s="54"/>
      <c r="L19" s="54"/>
      <c r="M19" s="54"/>
      <c r="N19" s="54"/>
      <c r="O19" s="55"/>
    </row>
    <row r="20" spans="1:17">
      <c r="A20" s="5" t="s">
        <v>35</v>
      </c>
      <c r="B20" s="6">
        <v>0.98</v>
      </c>
      <c r="I20" s="28"/>
    </row>
    <row r="21" spans="1:17" ht="15.75" customHeight="1">
      <c r="A21" s="5" t="s">
        <v>36</v>
      </c>
      <c r="B21" s="6">
        <v>125</v>
      </c>
      <c r="E21" s="2"/>
      <c r="I21" s="28"/>
    </row>
    <row r="22" spans="1:17" ht="15.75" customHeight="1">
      <c r="A22" s="5" t="s">
        <v>37</v>
      </c>
      <c r="B22" s="6">
        <v>0.75</v>
      </c>
      <c r="E22" s="2"/>
      <c r="I22" s="28"/>
    </row>
    <row r="23" spans="1:17" ht="15.75" customHeight="1">
      <c r="A23" s="5" t="s">
        <v>38</v>
      </c>
      <c r="B23" s="6">
        <v>50</v>
      </c>
      <c r="E23" s="2"/>
      <c r="I23" s="28"/>
    </row>
    <row r="24" spans="1:17" ht="15.75" customHeight="1">
      <c r="A24" s="5" t="s">
        <v>39</v>
      </c>
      <c r="B24" s="6">
        <v>9.5</v>
      </c>
      <c r="E24" s="2"/>
      <c r="I24" s="28"/>
    </row>
    <row r="25" spans="1:17" ht="15.75" customHeight="1">
      <c r="A25" s="61" t="s">
        <v>43</v>
      </c>
      <c r="B25" s="22">
        <v>2.4</v>
      </c>
      <c r="E25" s="2"/>
      <c r="I25" s="28"/>
    </row>
    <row r="26" spans="1:17" ht="15.75" customHeight="1">
      <c r="A26" s="29" t="s">
        <v>40</v>
      </c>
      <c r="B26" s="17">
        <f>(B25*((B24*1.34)*(B20)+(0.003*B21)))*10</f>
        <v>308.40960000000001</v>
      </c>
      <c r="E26" s="2"/>
    </row>
    <row r="27" spans="1:17" ht="15.75" customHeight="1">
      <c r="A27" s="5" t="s">
        <v>41</v>
      </c>
      <c r="B27" s="17">
        <f>(B25*((B24*1.34)*(B22)+(0.003*B23)))*10</f>
        <v>232.73999999999998</v>
      </c>
      <c r="E27" s="2"/>
    </row>
    <row r="28" spans="1:17" ht="15.75" customHeight="1">
      <c r="A28" s="5" t="s">
        <v>42</v>
      </c>
      <c r="B28" s="17">
        <f>((B24*1.34)*(B20)+(0.003*B21))-((B24*1.34)*(B22)+(0.003*B23))</f>
        <v>3.1529000000000007</v>
      </c>
      <c r="E28" s="2"/>
    </row>
    <row r="29" spans="1:17" ht="15.75" customHeight="1">
      <c r="E29" s="2"/>
    </row>
    <row r="30" spans="1:17" ht="15.75" customHeight="1">
      <c r="E30" s="2"/>
    </row>
    <row r="31" spans="1:17" ht="15.75" customHeight="1">
      <c r="E31" s="2"/>
    </row>
    <row r="32" spans="1:17" ht="15.75" customHeight="1">
      <c r="E32" s="2"/>
    </row>
    <row r="33" spans="5:5" ht="15.75" customHeight="1">
      <c r="E33" s="2"/>
    </row>
    <row r="34" spans="5:5" ht="15.75" customHeight="1">
      <c r="E34" s="2"/>
    </row>
    <row r="35" spans="5:5" ht="15.75" customHeight="1">
      <c r="E35" s="2"/>
    </row>
    <row r="36" spans="5:5" ht="15.75" customHeight="1">
      <c r="E36" s="2"/>
    </row>
    <row r="37" spans="5:5" ht="15.75" customHeight="1">
      <c r="E37" s="2"/>
    </row>
    <row r="38" spans="5:5" ht="15.75" customHeight="1">
      <c r="E38" s="2"/>
    </row>
    <row r="39" spans="5:5" ht="15.75" customHeight="1">
      <c r="E39" s="2"/>
    </row>
    <row r="40" spans="5:5" ht="15.75" customHeight="1">
      <c r="E40" s="2"/>
    </row>
    <row r="41" spans="5:5" ht="15.75" customHeight="1">
      <c r="E41" s="2"/>
    </row>
    <row r="42" spans="5:5" ht="15.75" customHeight="1">
      <c r="E42" s="2"/>
    </row>
    <row r="43" spans="5:5" ht="15.75" customHeight="1">
      <c r="E43" s="2"/>
    </row>
    <row r="44" spans="5:5" ht="15.75" customHeight="1">
      <c r="E44" s="2"/>
    </row>
    <row r="45" spans="5:5" ht="15.75" customHeight="1">
      <c r="E45" s="2"/>
    </row>
    <row r="46" spans="5:5" ht="15.75" customHeight="1">
      <c r="E46" s="2"/>
    </row>
    <row r="47" spans="5:5" ht="15.75" customHeight="1">
      <c r="E47" s="2"/>
    </row>
    <row r="48" spans="5:5"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c r="E234" s="2"/>
    </row>
    <row r="235" spans="5:5" ht="15.75" customHeight="1">
      <c r="E235" s="2"/>
    </row>
    <row r="236" spans="5:5" ht="15.75" customHeight="1">
      <c r="E236" s="2"/>
    </row>
    <row r="237" spans="5:5" ht="15.75" customHeight="1">
      <c r="E237" s="2"/>
    </row>
    <row r="238" spans="5:5" ht="15.75" customHeight="1">
      <c r="E238" s="2"/>
    </row>
    <row r="239" spans="5:5" ht="15.75" customHeight="1">
      <c r="E239" s="2"/>
    </row>
    <row r="240" spans="5:5" ht="15.75" customHeight="1">
      <c r="E240" s="2"/>
    </row>
    <row r="241" spans="5:5" ht="15.75" customHeight="1">
      <c r="E241" s="2"/>
    </row>
    <row r="242" spans="5:5" ht="15.75" customHeight="1">
      <c r="E242" s="2"/>
    </row>
    <row r="243" spans="5:5" ht="15.75" customHeight="1">
      <c r="E243" s="2"/>
    </row>
    <row r="244" spans="5:5" ht="15.75" customHeight="1">
      <c r="E244" s="2"/>
    </row>
    <row r="245" spans="5:5" ht="15.75" customHeight="1">
      <c r="E245" s="2"/>
    </row>
    <row r="246" spans="5:5" ht="15.75" customHeight="1">
      <c r="E246" s="2"/>
    </row>
    <row r="247" spans="5:5" ht="15.75" customHeight="1">
      <c r="E247" s="2"/>
    </row>
    <row r="248" spans="5:5" ht="15.75" customHeight="1">
      <c r="E248" s="2"/>
    </row>
    <row r="249" spans="5:5" ht="15.75" customHeight="1">
      <c r="E249" s="2"/>
    </row>
    <row r="250" spans="5:5" ht="15.75" customHeight="1">
      <c r="E250" s="2"/>
    </row>
    <row r="251" spans="5:5" ht="15.75" customHeight="1">
      <c r="E251" s="2"/>
    </row>
    <row r="252" spans="5:5" ht="15.75" customHeight="1">
      <c r="E252" s="2"/>
    </row>
    <row r="253" spans="5:5" ht="15.75" customHeight="1">
      <c r="E253" s="2"/>
    </row>
    <row r="254" spans="5:5" ht="15.75" customHeight="1">
      <c r="E254" s="2"/>
    </row>
    <row r="255" spans="5:5" ht="15.75" customHeight="1">
      <c r="E255" s="2"/>
    </row>
    <row r="256" spans="5:5" ht="15.75" customHeight="1">
      <c r="E256" s="2"/>
    </row>
    <row r="257" spans="5:5" ht="15.75" customHeight="1">
      <c r="E257" s="2"/>
    </row>
    <row r="258" spans="5:5" ht="15.75" customHeight="1">
      <c r="E258" s="2"/>
    </row>
    <row r="259" spans="5:5" ht="15.75" customHeight="1">
      <c r="E259" s="2"/>
    </row>
    <row r="260" spans="5:5" ht="15.75" customHeight="1">
      <c r="E260" s="2"/>
    </row>
    <row r="261" spans="5:5" ht="15.75" customHeight="1">
      <c r="E261" s="2"/>
    </row>
    <row r="262" spans="5:5" ht="15.75" customHeight="1">
      <c r="E262" s="2"/>
    </row>
    <row r="263" spans="5:5" ht="15.75" customHeight="1">
      <c r="E263" s="2"/>
    </row>
    <row r="264" spans="5:5" ht="15.75" customHeight="1">
      <c r="E264" s="2"/>
    </row>
    <row r="265" spans="5:5" ht="15.75" customHeight="1">
      <c r="E265" s="2"/>
    </row>
    <row r="266" spans="5:5" ht="15.75" customHeight="1">
      <c r="E266" s="2"/>
    </row>
    <row r="267" spans="5:5" ht="15.75" customHeight="1">
      <c r="E267" s="2"/>
    </row>
    <row r="268" spans="5:5" ht="15.75" customHeight="1">
      <c r="E268" s="2"/>
    </row>
    <row r="269" spans="5:5" ht="15.75" customHeight="1">
      <c r="E269" s="2"/>
    </row>
    <row r="270" spans="5:5" ht="15.75" customHeight="1">
      <c r="E270" s="2"/>
    </row>
    <row r="271" spans="5:5" ht="15.75" customHeight="1">
      <c r="E271" s="2"/>
    </row>
    <row r="272" spans="5:5" ht="15.75" customHeight="1">
      <c r="E272" s="2"/>
    </row>
    <row r="273" spans="5:5" ht="15.75" customHeight="1">
      <c r="E273" s="2"/>
    </row>
    <row r="274" spans="5:5" ht="15.75" customHeight="1">
      <c r="E274" s="2"/>
    </row>
    <row r="275" spans="5:5" ht="15.75" customHeight="1">
      <c r="E275" s="2"/>
    </row>
    <row r="276" spans="5:5" ht="15.75" customHeight="1">
      <c r="E276" s="2"/>
    </row>
    <row r="277" spans="5:5" ht="15.75" customHeight="1">
      <c r="E277" s="2"/>
    </row>
    <row r="278" spans="5:5" ht="15.75" customHeight="1">
      <c r="E278" s="2"/>
    </row>
    <row r="279" spans="5:5" ht="15.75" customHeight="1">
      <c r="E279" s="2"/>
    </row>
    <row r="280" spans="5:5" ht="15.75" customHeight="1">
      <c r="E280" s="2"/>
    </row>
    <row r="281" spans="5:5" ht="15.75" customHeight="1">
      <c r="E281" s="2"/>
    </row>
    <row r="282" spans="5:5" ht="15.75" customHeight="1">
      <c r="E282" s="2"/>
    </row>
    <row r="283" spans="5:5" ht="15.75" customHeight="1">
      <c r="E283" s="2"/>
    </row>
    <row r="284" spans="5:5" ht="15.75" customHeight="1">
      <c r="E284" s="2"/>
    </row>
    <row r="285" spans="5:5" ht="15.75" customHeight="1">
      <c r="E285" s="2"/>
    </row>
    <row r="286" spans="5:5" ht="15.75" customHeight="1">
      <c r="E286" s="2"/>
    </row>
    <row r="287" spans="5:5" ht="15.75" customHeight="1">
      <c r="E287" s="2"/>
    </row>
    <row r="288" spans="5:5" ht="15.75" customHeight="1">
      <c r="E288" s="2"/>
    </row>
    <row r="289" spans="5:5" ht="15.75" customHeight="1">
      <c r="E289" s="2"/>
    </row>
    <row r="290" spans="5:5" ht="15.75" customHeight="1">
      <c r="E290" s="2"/>
    </row>
    <row r="291" spans="5:5" ht="15.75" customHeight="1">
      <c r="E291" s="2"/>
    </row>
    <row r="292" spans="5:5" ht="15.75" customHeight="1">
      <c r="E292" s="2"/>
    </row>
    <row r="293" spans="5:5" ht="15.75" customHeight="1">
      <c r="E293" s="2"/>
    </row>
    <row r="294" spans="5:5" ht="15.75" customHeight="1">
      <c r="E294" s="2"/>
    </row>
    <row r="295" spans="5:5" ht="15.75" customHeight="1">
      <c r="E295" s="2"/>
    </row>
    <row r="296" spans="5:5" ht="15.75" customHeight="1">
      <c r="E296" s="2"/>
    </row>
    <row r="297" spans="5:5" ht="15.75" customHeight="1">
      <c r="E297" s="2"/>
    </row>
    <row r="298" spans="5:5" ht="15.75" customHeight="1">
      <c r="E298" s="2"/>
    </row>
    <row r="299" spans="5:5" ht="15.75" customHeight="1">
      <c r="E299" s="2"/>
    </row>
    <row r="300" spans="5:5" ht="15.75" customHeight="1">
      <c r="E300" s="2"/>
    </row>
    <row r="301" spans="5:5" ht="15.75" customHeight="1">
      <c r="E301" s="2"/>
    </row>
    <row r="302" spans="5:5" ht="15.75" customHeight="1">
      <c r="E302" s="2"/>
    </row>
    <row r="303" spans="5:5" ht="15.75" customHeight="1">
      <c r="E303" s="2"/>
    </row>
    <row r="304" spans="5:5" ht="15.75" customHeight="1">
      <c r="E304" s="2"/>
    </row>
    <row r="305" spans="5:5" ht="15.75" customHeight="1">
      <c r="E305" s="2"/>
    </row>
    <row r="306" spans="5:5" ht="15.75" customHeight="1">
      <c r="E306" s="2"/>
    </row>
    <row r="307" spans="5:5" ht="15.75" customHeight="1">
      <c r="E307" s="2"/>
    </row>
    <row r="308" spans="5:5" ht="15.75" customHeight="1">
      <c r="E308" s="2"/>
    </row>
    <row r="309" spans="5:5" ht="15.75" customHeight="1">
      <c r="E309" s="2"/>
    </row>
    <row r="310" spans="5:5" ht="15.75" customHeight="1">
      <c r="E310" s="2"/>
    </row>
    <row r="311" spans="5:5" ht="15.75" customHeight="1">
      <c r="E311" s="2"/>
    </row>
    <row r="312" spans="5:5" ht="15.75" customHeight="1">
      <c r="E312" s="2"/>
    </row>
    <row r="313" spans="5:5" ht="15.75" customHeight="1">
      <c r="E313" s="2"/>
    </row>
    <row r="314" spans="5:5" ht="15.75" customHeight="1">
      <c r="E314" s="2"/>
    </row>
    <row r="315" spans="5:5" ht="15.75" customHeight="1">
      <c r="E315" s="2"/>
    </row>
    <row r="316" spans="5:5" ht="15.75" customHeight="1">
      <c r="E316" s="2"/>
    </row>
    <row r="317" spans="5:5" ht="15.75" customHeight="1">
      <c r="E317" s="2"/>
    </row>
    <row r="318" spans="5:5" ht="15.75" customHeight="1">
      <c r="E318" s="2"/>
    </row>
    <row r="319" spans="5:5" ht="15.75" customHeight="1">
      <c r="E319" s="2"/>
    </row>
    <row r="320" spans="5:5" ht="15.75" customHeight="1">
      <c r="E320" s="2"/>
    </row>
    <row r="321" spans="5:5" ht="15.75" customHeight="1">
      <c r="E321" s="2"/>
    </row>
    <row r="322" spans="5:5" ht="15.75" customHeight="1">
      <c r="E322" s="2"/>
    </row>
    <row r="323" spans="5:5" ht="15.75" customHeight="1">
      <c r="E323" s="2"/>
    </row>
    <row r="324" spans="5:5" ht="15.75" customHeight="1">
      <c r="E324" s="2"/>
    </row>
    <row r="325" spans="5:5" ht="15.75" customHeight="1">
      <c r="E325" s="2"/>
    </row>
    <row r="326" spans="5:5" ht="15.75" customHeight="1">
      <c r="E326" s="2"/>
    </row>
    <row r="327" spans="5:5" ht="15.75" customHeight="1">
      <c r="E327" s="2"/>
    </row>
    <row r="328" spans="5:5" ht="15.75" customHeight="1">
      <c r="E328" s="2"/>
    </row>
    <row r="329" spans="5:5" ht="15.75" customHeight="1">
      <c r="E329" s="2"/>
    </row>
    <row r="330" spans="5:5" ht="15.75" customHeight="1">
      <c r="E330" s="2"/>
    </row>
    <row r="331" spans="5:5" ht="15.75" customHeight="1">
      <c r="E331" s="2"/>
    </row>
    <row r="332" spans="5:5" ht="15.75" customHeight="1">
      <c r="E332" s="2"/>
    </row>
    <row r="333" spans="5:5" ht="15.75" customHeight="1">
      <c r="E333" s="2"/>
    </row>
    <row r="334" spans="5:5" ht="15.75" customHeight="1">
      <c r="E334" s="2"/>
    </row>
    <row r="335" spans="5:5" ht="15.75" customHeight="1">
      <c r="E335" s="2"/>
    </row>
    <row r="336" spans="5:5" ht="15.75" customHeight="1">
      <c r="E336" s="2"/>
    </row>
    <row r="337" spans="5:5" ht="15.75" customHeight="1">
      <c r="E337" s="2"/>
    </row>
    <row r="338" spans="5:5" ht="15.75" customHeight="1">
      <c r="E338" s="2"/>
    </row>
    <row r="339" spans="5:5" ht="15.75" customHeight="1">
      <c r="E339" s="2"/>
    </row>
    <row r="340" spans="5:5" ht="15.75" customHeight="1">
      <c r="E340" s="2"/>
    </row>
    <row r="341" spans="5:5" ht="15.75" customHeight="1">
      <c r="E341" s="2"/>
    </row>
    <row r="342" spans="5:5" ht="15.75" customHeight="1">
      <c r="E342" s="2"/>
    </row>
    <row r="343" spans="5:5" ht="15.75" customHeight="1">
      <c r="E343" s="2"/>
    </row>
    <row r="344" spans="5:5" ht="15.75" customHeight="1">
      <c r="E344" s="2"/>
    </row>
    <row r="345" spans="5:5" ht="15.75" customHeight="1">
      <c r="E345" s="2"/>
    </row>
    <row r="346" spans="5:5" ht="15.75" customHeight="1">
      <c r="E346" s="2"/>
    </row>
    <row r="347" spans="5:5" ht="15.75" customHeight="1">
      <c r="E347" s="2"/>
    </row>
    <row r="348" spans="5:5" ht="15.75" customHeight="1">
      <c r="E348" s="2"/>
    </row>
    <row r="349" spans="5:5" ht="15.75" customHeight="1">
      <c r="E349" s="2"/>
    </row>
    <row r="350" spans="5:5" ht="15.75" customHeight="1">
      <c r="E350" s="2"/>
    </row>
    <row r="351" spans="5:5" ht="15.75" customHeight="1">
      <c r="E351" s="2"/>
    </row>
    <row r="352" spans="5:5" ht="15.75" customHeight="1">
      <c r="E352" s="2"/>
    </row>
    <row r="353" spans="5:5" ht="15.75" customHeight="1">
      <c r="E353" s="2"/>
    </row>
    <row r="354" spans="5:5" ht="15.75" customHeight="1">
      <c r="E354" s="2"/>
    </row>
    <row r="355" spans="5:5" ht="15.75" customHeight="1">
      <c r="E355" s="2"/>
    </row>
    <row r="356" spans="5:5" ht="15.75" customHeight="1">
      <c r="E356" s="2"/>
    </row>
    <row r="357" spans="5:5" ht="15.75" customHeight="1">
      <c r="E357" s="2"/>
    </row>
    <row r="358" spans="5:5" ht="15.75" customHeight="1">
      <c r="E358" s="2"/>
    </row>
    <row r="359" spans="5:5" ht="15.75" customHeight="1">
      <c r="E359" s="2"/>
    </row>
    <row r="360" spans="5:5" ht="15.75" customHeight="1">
      <c r="E360" s="2"/>
    </row>
    <row r="361" spans="5:5" ht="15.75" customHeight="1">
      <c r="E361" s="2"/>
    </row>
    <row r="362" spans="5:5" ht="15.75" customHeight="1">
      <c r="E362" s="2"/>
    </row>
    <row r="363" spans="5:5" ht="15.75" customHeight="1">
      <c r="E363" s="2"/>
    </row>
    <row r="364" spans="5:5" ht="15.75" customHeight="1">
      <c r="E364" s="2"/>
    </row>
    <row r="365" spans="5:5" ht="15.75" customHeight="1">
      <c r="E365" s="2"/>
    </row>
    <row r="366" spans="5:5" ht="15.75" customHeight="1">
      <c r="E366" s="2"/>
    </row>
    <row r="367" spans="5:5" ht="15.75" customHeight="1">
      <c r="E367" s="2"/>
    </row>
    <row r="368" spans="5:5" ht="15.75" customHeight="1">
      <c r="E368" s="2"/>
    </row>
    <row r="369" spans="5:5" ht="15.75" customHeight="1">
      <c r="E369" s="2"/>
    </row>
    <row r="370" spans="5:5" ht="15.75" customHeight="1">
      <c r="E370" s="2"/>
    </row>
    <row r="371" spans="5:5" ht="15.75" customHeight="1">
      <c r="E371" s="2"/>
    </row>
    <row r="372" spans="5:5" ht="15.75" customHeight="1">
      <c r="E372" s="2"/>
    </row>
    <row r="373" spans="5:5" ht="15.75" customHeight="1">
      <c r="E373" s="2"/>
    </row>
    <row r="374" spans="5:5" ht="15.75" customHeight="1">
      <c r="E374" s="2"/>
    </row>
    <row r="375" spans="5:5" ht="15.75" customHeight="1">
      <c r="E375" s="2"/>
    </row>
    <row r="376" spans="5:5" ht="15.75" customHeight="1">
      <c r="E376" s="2"/>
    </row>
    <row r="377" spans="5:5" ht="15.75" customHeight="1">
      <c r="E377" s="2"/>
    </row>
    <row r="378" spans="5:5" ht="15.75" customHeight="1">
      <c r="E378" s="2"/>
    </row>
    <row r="379" spans="5:5" ht="15.75" customHeight="1">
      <c r="E379" s="2"/>
    </row>
    <row r="380" spans="5:5" ht="15.75" customHeight="1">
      <c r="E380" s="2"/>
    </row>
    <row r="381" spans="5:5" ht="15.75" customHeight="1">
      <c r="E381" s="2"/>
    </row>
    <row r="382" spans="5:5" ht="15.75" customHeight="1">
      <c r="E382" s="2"/>
    </row>
    <row r="383" spans="5:5" ht="15.75" customHeight="1">
      <c r="E383" s="2"/>
    </row>
    <row r="384" spans="5:5" ht="15.75" customHeight="1">
      <c r="E384" s="2"/>
    </row>
    <row r="385" spans="5:5" ht="15.75" customHeight="1">
      <c r="E385" s="2"/>
    </row>
    <row r="386" spans="5:5" ht="15.75" customHeight="1">
      <c r="E386" s="2"/>
    </row>
    <row r="387" spans="5:5" ht="15.75" customHeight="1">
      <c r="E387" s="2"/>
    </row>
    <row r="388" spans="5:5" ht="15.75" customHeight="1">
      <c r="E388" s="2"/>
    </row>
    <row r="389" spans="5:5" ht="15.75" customHeight="1">
      <c r="E389" s="2"/>
    </row>
    <row r="390" spans="5:5" ht="15.75" customHeight="1">
      <c r="E390" s="2"/>
    </row>
    <row r="391" spans="5:5" ht="15.75" customHeight="1">
      <c r="E391" s="2"/>
    </row>
    <row r="392" spans="5:5" ht="15.75" customHeight="1">
      <c r="E392" s="2"/>
    </row>
    <row r="393" spans="5:5" ht="15.75" customHeight="1">
      <c r="E393" s="2"/>
    </row>
    <row r="394" spans="5:5" ht="15.75" customHeight="1">
      <c r="E394" s="2"/>
    </row>
    <row r="395" spans="5:5" ht="15.75" customHeight="1">
      <c r="E395" s="2"/>
    </row>
    <row r="396" spans="5:5" ht="15.75" customHeight="1">
      <c r="E396" s="2"/>
    </row>
    <row r="397" spans="5:5" ht="15.75" customHeight="1">
      <c r="E397" s="2"/>
    </row>
    <row r="398" spans="5:5" ht="15.75" customHeight="1">
      <c r="E398" s="2"/>
    </row>
    <row r="399" spans="5:5" ht="15.75" customHeight="1">
      <c r="E399" s="2"/>
    </row>
    <row r="400" spans="5:5" ht="15.75" customHeight="1">
      <c r="E400" s="2"/>
    </row>
    <row r="401" spans="5:5" ht="15.75" customHeight="1">
      <c r="E401" s="2"/>
    </row>
    <row r="402" spans="5:5" ht="15.75" customHeight="1">
      <c r="E402" s="2"/>
    </row>
    <row r="403" spans="5:5" ht="15.75" customHeight="1">
      <c r="E403" s="2"/>
    </row>
    <row r="404" spans="5:5" ht="15.75" customHeight="1">
      <c r="E404" s="2"/>
    </row>
    <row r="405" spans="5:5" ht="15.75" customHeight="1">
      <c r="E405" s="2"/>
    </row>
    <row r="406" spans="5:5" ht="15.75" customHeight="1">
      <c r="E406" s="2"/>
    </row>
    <row r="407" spans="5:5" ht="15.75" customHeight="1">
      <c r="E407" s="2"/>
    </row>
    <row r="408" spans="5:5" ht="15.75" customHeight="1">
      <c r="E408" s="2"/>
    </row>
    <row r="409" spans="5:5" ht="15.75" customHeight="1">
      <c r="E409" s="2"/>
    </row>
    <row r="410" spans="5:5" ht="15.75" customHeight="1">
      <c r="E410" s="2"/>
    </row>
    <row r="411" spans="5:5" ht="15.75" customHeight="1">
      <c r="E411" s="2"/>
    </row>
    <row r="412" spans="5:5" ht="15.75" customHeight="1">
      <c r="E412" s="2"/>
    </row>
    <row r="413" spans="5:5" ht="15.75" customHeight="1">
      <c r="E413" s="2"/>
    </row>
    <row r="414" spans="5:5" ht="15.75" customHeight="1">
      <c r="E414" s="2"/>
    </row>
    <row r="415" spans="5:5" ht="15.75" customHeight="1">
      <c r="E415" s="2"/>
    </row>
    <row r="416" spans="5:5" ht="15.75" customHeight="1">
      <c r="E416" s="2"/>
    </row>
    <row r="417" spans="5:5" ht="15.75" customHeight="1">
      <c r="E417" s="2"/>
    </row>
    <row r="418" spans="5:5" ht="15.75" customHeight="1">
      <c r="E418" s="2"/>
    </row>
    <row r="419" spans="5:5" ht="15.75" customHeight="1">
      <c r="E419" s="2"/>
    </row>
    <row r="420" spans="5:5" ht="15.75" customHeight="1">
      <c r="E420" s="2"/>
    </row>
    <row r="421" spans="5:5" ht="15.75" customHeight="1">
      <c r="E421" s="2"/>
    </row>
    <row r="422" spans="5:5" ht="15.75" customHeight="1">
      <c r="E422" s="2"/>
    </row>
    <row r="423" spans="5:5" ht="15.75" customHeight="1">
      <c r="E423" s="2"/>
    </row>
    <row r="424" spans="5:5" ht="15.75" customHeight="1">
      <c r="E424" s="2"/>
    </row>
    <row r="425" spans="5:5" ht="15.75" customHeight="1">
      <c r="E425" s="2"/>
    </row>
    <row r="426" spans="5:5" ht="15.75" customHeight="1">
      <c r="E426" s="2"/>
    </row>
    <row r="427" spans="5:5" ht="15.75" customHeight="1">
      <c r="E427" s="2"/>
    </row>
    <row r="428" spans="5:5" ht="15.75" customHeight="1">
      <c r="E428" s="2"/>
    </row>
    <row r="429" spans="5:5" ht="15.75" customHeight="1">
      <c r="E429" s="2"/>
    </row>
    <row r="430" spans="5:5" ht="15.75" customHeight="1">
      <c r="E430" s="2"/>
    </row>
    <row r="431" spans="5:5" ht="15.75" customHeight="1">
      <c r="E431" s="2"/>
    </row>
    <row r="432" spans="5:5" ht="15.75" customHeight="1">
      <c r="E432" s="2"/>
    </row>
    <row r="433" spans="5:5" ht="15.75" customHeight="1">
      <c r="E433" s="2"/>
    </row>
    <row r="434" spans="5:5" ht="15.75" customHeight="1">
      <c r="E434" s="2"/>
    </row>
    <row r="435" spans="5:5" ht="15.75" customHeight="1">
      <c r="E435" s="2"/>
    </row>
    <row r="436" spans="5:5" ht="15.75" customHeight="1">
      <c r="E436" s="2"/>
    </row>
    <row r="437" spans="5:5" ht="15.75" customHeight="1">
      <c r="E437" s="2"/>
    </row>
    <row r="438" spans="5:5" ht="15.75" customHeight="1">
      <c r="E438" s="2"/>
    </row>
    <row r="439" spans="5:5" ht="15.75" customHeight="1">
      <c r="E439" s="2"/>
    </row>
    <row r="440" spans="5:5" ht="15.75" customHeight="1">
      <c r="E440" s="2"/>
    </row>
    <row r="441" spans="5:5" ht="15.75" customHeight="1">
      <c r="E441" s="2"/>
    </row>
    <row r="442" spans="5:5" ht="15.75" customHeight="1">
      <c r="E442" s="2"/>
    </row>
    <row r="443" spans="5:5" ht="15.75" customHeight="1">
      <c r="E443" s="2"/>
    </row>
    <row r="444" spans="5:5" ht="15.75" customHeight="1">
      <c r="E444" s="2"/>
    </row>
    <row r="445" spans="5:5" ht="15.75" customHeight="1">
      <c r="E445" s="2"/>
    </row>
    <row r="446" spans="5:5" ht="15.75" customHeight="1">
      <c r="E446" s="2"/>
    </row>
    <row r="447" spans="5:5" ht="15.75" customHeight="1">
      <c r="E447" s="2"/>
    </row>
    <row r="448" spans="5:5" ht="15.75" customHeight="1">
      <c r="E448" s="2"/>
    </row>
    <row r="449" spans="5:5" ht="15.75" customHeight="1">
      <c r="E449" s="2"/>
    </row>
    <row r="450" spans="5:5" ht="15.75" customHeight="1">
      <c r="E450" s="2"/>
    </row>
    <row r="451" spans="5:5" ht="15.75" customHeight="1">
      <c r="E451" s="2"/>
    </row>
    <row r="452" spans="5:5" ht="15.75" customHeight="1">
      <c r="E452" s="2"/>
    </row>
    <row r="453" spans="5:5" ht="15.75" customHeight="1">
      <c r="E453" s="2"/>
    </row>
    <row r="454" spans="5:5" ht="15.75" customHeight="1">
      <c r="E454" s="2"/>
    </row>
    <row r="455" spans="5:5" ht="15.75" customHeight="1">
      <c r="E455" s="2"/>
    </row>
    <row r="456" spans="5:5" ht="15.75" customHeight="1">
      <c r="E456" s="2"/>
    </row>
    <row r="457" spans="5:5" ht="15.75" customHeight="1">
      <c r="E457" s="2"/>
    </row>
    <row r="458" spans="5:5" ht="15.75" customHeight="1">
      <c r="E458" s="2"/>
    </row>
    <row r="459" spans="5:5" ht="15.75" customHeight="1">
      <c r="E459" s="2"/>
    </row>
    <row r="460" spans="5:5" ht="15.75" customHeight="1">
      <c r="E460" s="2"/>
    </row>
    <row r="461" spans="5:5" ht="15.75" customHeight="1">
      <c r="E461" s="2"/>
    </row>
    <row r="462" spans="5:5" ht="15.75" customHeight="1">
      <c r="E462" s="2"/>
    </row>
    <row r="463" spans="5:5" ht="15.75" customHeight="1">
      <c r="E463" s="2"/>
    </row>
    <row r="464" spans="5:5" ht="15.75" customHeight="1">
      <c r="E464" s="2"/>
    </row>
    <row r="465" spans="5:5" ht="15.75" customHeight="1">
      <c r="E465" s="2"/>
    </row>
    <row r="466" spans="5:5" ht="15.75" customHeight="1">
      <c r="E466" s="2"/>
    </row>
    <row r="467" spans="5:5" ht="15.75" customHeight="1">
      <c r="E467" s="2"/>
    </row>
    <row r="468" spans="5:5" ht="15.75" customHeight="1">
      <c r="E468" s="2"/>
    </row>
    <row r="469" spans="5:5" ht="15.75" customHeight="1">
      <c r="E469" s="2"/>
    </row>
    <row r="470" spans="5:5" ht="15.75" customHeight="1">
      <c r="E470" s="2"/>
    </row>
    <row r="471" spans="5:5" ht="15.75" customHeight="1">
      <c r="E471" s="2"/>
    </row>
    <row r="472" spans="5:5" ht="15.75" customHeight="1">
      <c r="E472" s="2"/>
    </row>
    <row r="473" spans="5:5" ht="15.75" customHeight="1">
      <c r="E473" s="2"/>
    </row>
    <row r="474" spans="5:5" ht="15.75" customHeight="1">
      <c r="E474" s="2"/>
    </row>
    <row r="475" spans="5:5" ht="15.75" customHeight="1">
      <c r="E475" s="2"/>
    </row>
    <row r="476" spans="5:5" ht="15.75" customHeight="1">
      <c r="E476" s="2"/>
    </row>
    <row r="477" spans="5:5" ht="15.75" customHeight="1">
      <c r="E477" s="2"/>
    </row>
    <row r="478" spans="5:5" ht="15.75" customHeight="1">
      <c r="E478" s="2"/>
    </row>
    <row r="479" spans="5:5" ht="15.75" customHeight="1">
      <c r="E479" s="2"/>
    </row>
    <row r="480" spans="5:5" ht="15.75" customHeight="1">
      <c r="E480" s="2"/>
    </row>
    <row r="481" spans="5:5" ht="15.75" customHeight="1">
      <c r="E481" s="2"/>
    </row>
    <row r="482" spans="5:5" ht="15.75" customHeight="1">
      <c r="E482" s="2"/>
    </row>
    <row r="483" spans="5:5" ht="15.75" customHeight="1">
      <c r="E483" s="2"/>
    </row>
    <row r="484" spans="5:5" ht="15.75" customHeight="1">
      <c r="E484" s="2"/>
    </row>
    <row r="485" spans="5:5" ht="15.75" customHeight="1">
      <c r="E485" s="2"/>
    </row>
    <row r="486" spans="5:5" ht="15.75" customHeight="1">
      <c r="E486" s="2"/>
    </row>
    <row r="487" spans="5:5" ht="15.75" customHeight="1">
      <c r="E487" s="2"/>
    </row>
    <row r="488" spans="5:5" ht="15.75" customHeight="1">
      <c r="E488" s="2"/>
    </row>
    <row r="489" spans="5:5" ht="15.75" customHeight="1">
      <c r="E489" s="2"/>
    </row>
    <row r="490" spans="5:5" ht="15.75" customHeight="1">
      <c r="E490" s="2"/>
    </row>
    <row r="491" spans="5:5" ht="15.75" customHeight="1">
      <c r="E491" s="2"/>
    </row>
    <row r="492" spans="5:5" ht="15.75" customHeight="1">
      <c r="E492" s="2"/>
    </row>
    <row r="493" spans="5:5" ht="15.75" customHeight="1">
      <c r="E493" s="2"/>
    </row>
    <row r="494" spans="5:5" ht="15.75" customHeight="1">
      <c r="E494" s="2"/>
    </row>
    <row r="495" spans="5:5" ht="15.75" customHeight="1">
      <c r="E495" s="2"/>
    </row>
    <row r="496" spans="5:5" ht="15.75" customHeight="1">
      <c r="E496" s="2"/>
    </row>
    <row r="497" spans="5:5" ht="15.75" customHeight="1">
      <c r="E497" s="2"/>
    </row>
    <row r="498" spans="5:5" ht="15.75" customHeight="1">
      <c r="E498" s="2"/>
    </row>
    <row r="499" spans="5:5" ht="15.75" customHeight="1">
      <c r="E499" s="2"/>
    </row>
    <row r="500" spans="5:5" ht="15.75" customHeight="1">
      <c r="E500" s="2"/>
    </row>
    <row r="501" spans="5:5" ht="15.75" customHeight="1">
      <c r="E501" s="2"/>
    </row>
    <row r="502" spans="5:5" ht="15.75" customHeight="1">
      <c r="E502" s="2"/>
    </row>
    <row r="503" spans="5:5" ht="15.75" customHeight="1">
      <c r="E503" s="2"/>
    </row>
    <row r="504" spans="5:5" ht="15.75" customHeight="1">
      <c r="E504" s="2"/>
    </row>
    <row r="505" spans="5:5" ht="15.75" customHeight="1">
      <c r="E505" s="2"/>
    </row>
    <row r="506" spans="5:5" ht="15.75" customHeight="1">
      <c r="E506" s="2"/>
    </row>
    <row r="507" spans="5:5" ht="15.75" customHeight="1">
      <c r="E507" s="2"/>
    </row>
    <row r="508" spans="5:5" ht="15.75" customHeight="1">
      <c r="E508" s="2"/>
    </row>
    <row r="509" spans="5:5" ht="15.75" customHeight="1">
      <c r="E509" s="2"/>
    </row>
    <row r="510" spans="5:5" ht="15.75" customHeight="1">
      <c r="E510" s="2"/>
    </row>
    <row r="511" spans="5:5" ht="15.75" customHeight="1">
      <c r="E511" s="2"/>
    </row>
    <row r="512" spans="5:5" ht="15.75" customHeight="1">
      <c r="E512" s="2"/>
    </row>
    <row r="513" spans="5:5" ht="15.75" customHeight="1">
      <c r="E513" s="2"/>
    </row>
    <row r="514" spans="5:5" ht="15.75" customHeight="1">
      <c r="E514" s="2"/>
    </row>
    <row r="515" spans="5:5" ht="15.75" customHeight="1">
      <c r="E515" s="2"/>
    </row>
    <row r="516" spans="5:5" ht="15.75" customHeight="1">
      <c r="E516" s="2"/>
    </row>
    <row r="517" spans="5:5" ht="15.75" customHeight="1">
      <c r="E517" s="2"/>
    </row>
    <row r="518" spans="5:5" ht="15.75" customHeight="1">
      <c r="E518" s="2"/>
    </row>
    <row r="519" spans="5:5" ht="15.75" customHeight="1">
      <c r="E519" s="2"/>
    </row>
    <row r="520" spans="5:5" ht="15.75" customHeight="1">
      <c r="E520" s="2"/>
    </row>
    <row r="521" spans="5:5" ht="15.75" customHeight="1">
      <c r="E521" s="2"/>
    </row>
    <row r="522" spans="5:5" ht="15.75" customHeight="1">
      <c r="E522" s="2"/>
    </row>
    <row r="523" spans="5:5" ht="15.75" customHeight="1">
      <c r="E523" s="2"/>
    </row>
    <row r="524" spans="5:5" ht="15.75" customHeight="1">
      <c r="E524" s="2"/>
    </row>
    <row r="525" spans="5:5" ht="15.75" customHeight="1">
      <c r="E525" s="2"/>
    </row>
    <row r="526" spans="5:5" ht="15.75" customHeight="1">
      <c r="E526" s="2"/>
    </row>
    <row r="527" spans="5:5" ht="15.75" customHeight="1">
      <c r="E527" s="2"/>
    </row>
    <row r="528" spans="5:5" ht="15.75" customHeight="1">
      <c r="E528" s="2"/>
    </row>
    <row r="529" spans="5:5" ht="15.75" customHeight="1">
      <c r="E529" s="2"/>
    </row>
    <row r="530" spans="5:5" ht="15.75" customHeight="1">
      <c r="E530" s="2"/>
    </row>
    <row r="531" spans="5:5" ht="15.75" customHeight="1">
      <c r="E531" s="2"/>
    </row>
    <row r="532" spans="5:5" ht="15.75" customHeight="1">
      <c r="E532" s="2"/>
    </row>
    <row r="533" spans="5:5" ht="15.75" customHeight="1">
      <c r="E533" s="2"/>
    </row>
    <row r="534" spans="5:5" ht="15.75" customHeight="1">
      <c r="E534" s="2"/>
    </row>
    <row r="535" spans="5:5" ht="15.75" customHeight="1">
      <c r="E535" s="2"/>
    </row>
    <row r="536" spans="5:5" ht="15.75" customHeight="1">
      <c r="E536" s="2"/>
    </row>
    <row r="537" spans="5:5" ht="15.75" customHeight="1">
      <c r="E537" s="2"/>
    </row>
    <row r="538" spans="5:5" ht="15.75" customHeight="1">
      <c r="E538" s="2"/>
    </row>
    <row r="539" spans="5:5" ht="15.75" customHeight="1">
      <c r="E539" s="2"/>
    </row>
    <row r="540" spans="5:5" ht="15.75" customHeight="1">
      <c r="E540" s="2"/>
    </row>
    <row r="541" spans="5:5" ht="15.75" customHeight="1">
      <c r="E541" s="2"/>
    </row>
    <row r="542" spans="5:5" ht="15.75" customHeight="1">
      <c r="E542" s="2"/>
    </row>
    <row r="543" spans="5:5" ht="15.75" customHeight="1">
      <c r="E543" s="2"/>
    </row>
    <row r="544" spans="5:5" ht="15.75" customHeight="1">
      <c r="E544" s="2"/>
    </row>
    <row r="545" spans="5:5" ht="15.75" customHeight="1">
      <c r="E545" s="2"/>
    </row>
    <row r="546" spans="5:5" ht="15.75" customHeight="1">
      <c r="E546" s="2"/>
    </row>
    <row r="547" spans="5:5" ht="15.75" customHeight="1">
      <c r="E547" s="2"/>
    </row>
    <row r="548" spans="5:5" ht="15.75" customHeight="1">
      <c r="E548" s="2"/>
    </row>
    <row r="549" spans="5:5" ht="15.75" customHeight="1">
      <c r="E549" s="2"/>
    </row>
    <row r="550" spans="5:5" ht="15.75" customHeight="1">
      <c r="E550" s="2"/>
    </row>
    <row r="551" spans="5:5" ht="15.75" customHeight="1">
      <c r="E551" s="2"/>
    </row>
    <row r="552" spans="5:5" ht="15.75" customHeight="1">
      <c r="E552" s="2"/>
    </row>
    <row r="553" spans="5:5" ht="15.75" customHeight="1">
      <c r="E553" s="2"/>
    </row>
    <row r="554" spans="5:5" ht="15.75" customHeight="1">
      <c r="E554" s="2"/>
    </row>
    <row r="555" spans="5:5" ht="15.75" customHeight="1">
      <c r="E555" s="2"/>
    </row>
    <row r="556" spans="5:5" ht="15.75" customHeight="1">
      <c r="E556" s="2"/>
    </row>
    <row r="557" spans="5:5" ht="15.75" customHeight="1">
      <c r="E557" s="2"/>
    </row>
    <row r="558" spans="5:5" ht="15.75" customHeight="1">
      <c r="E558" s="2"/>
    </row>
    <row r="559" spans="5:5" ht="15.75" customHeight="1">
      <c r="E559" s="2"/>
    </row>
    <row r="560" spans="5:5" ht="15.75" customHeight="1">
      <c r="E560" s="2"/>
    </row>
    <row r="561" spans="5:5" ht="15.75" customHeight="1">
      <c r="E561" s="2"/>
    </row>
    <row r="562" spans="5:5" ht="15.75" customHeight="1">
      <c r="E562" s="2"/>
    </row>
    <row r="563" spans="5:5" ht="15.75" customHeight="1">
      <c r="E563" s="2"/>
    </row>
    <row r="564" spans="5:5" ht="15.75" customHeight="1">
      <c r="E564" s="2"/>
    </row>
    <row r="565" spans="5:5" ht="15.75" customHeight="1">
      <c r="E565" s="2"/>
    </row>
    <row r="566" spans="5:5" ht="15.75" customHeight="1">
      <c r="E566" s="2"/>
    </row>
    <row r="567" spans="5:5" ht="15.75" customHeight="1">
      <c r="E567" s="2"/>
    </row>
    <row r="568" spans="5:5" ht="15.75" customHeight="1">
      <c r="E568" s="2"/>
    </row>
    <row r="569" spans="5:5" ht="15.75" customHeight="1">
      <c r="E569" s="2"/>
    </row>
    <row r="570" spans="5:5" ht="15.75" customHeight="1">
      <c r="E570" s="2"/>
    </row>
    <row r="571" spans="5:5" ht="15.75" customHeight="1">
      <c r="E571" s="2"/>
    </row>
    <row r="572" spans="5:5" ht="15.75" customHeight="1">
      <c r="E572" s="2"/>
    </row>
    <row r="573" spans="5:5" ht="15.75" customHeight="1">
      <c r="E573" s="2"/>
    </row>
    <row r="574" spans="5:5" ht="15.75" customHeight="1">
      <c r="E574" s="2"/>
    </row>
    <row r="575" spans="5:5" ht="15.75" customHeight="1">
      <c r="E575" s="2"/>
    </row>
    <row r="576" spans="5:5" ht="15.75" customHeight="1">
      <c r="E576" s="2"/>
    </row>
    <row r="577" spans="5:5" ht="15.75" customHeight="1">
      <c r="E577" s="2"/>
    </row>
    <row r="578" spans="5:5" ht="15.75" customHeight="1">
      <c r="E578" s="2"/>
    </row>
    <row r="579" spans="5:5" ht="15.75" customHeight="1">
      <c r="E579" s="2"/>
    </row>
    <row r="580" spans="5:5" ht="15.75" customHeight="1">
      <c r="E580" s="2"/>
    </row>
    <row r="581" spans="5:5" ht="15.75" customHeight="1">
      <c r="E581" s="2"/>
    </row>
    <row r="582" spans="5:5" ht="15.75" customHeight="1">
      <c r="E582" s="2"/>
    </row>
    <row r="583" spans="5:5" ht="15.75" customHeight="1">
      <c r="E583" s="2"/>
    </row>
    <row r="584" spans="5:5" ht="15.75" customHeight="1">
      <c r="E584" s="2"/>
    </row>
    <row r="585" spans="5:5" ht="15.75" customHeight="1">
      <c r="E585" s="2"/>
    </row>
    <row r="586" spans="5:5" ht="15.75" customHeight="1">
      <c r="E586" s="2"/>
    </row>
    <row r="587" spans="5:5" ht="15.75" customHeight="1">
      <c r="E587" s="2"/>
    </row>
    <row r="588" spans="5:5" ht="15.75" customHeight="1">
      <c r="E588" s="2"/>
    </row>
    <row r="589" spans="5:5" ht="15.75" customHeight="1">
      <c r="E589" s="2"/>
    </row>
    <row r="590" spans="5:5" ht="15.75" customHeight="1">
      <c r="E590" s="2"/>
    </row>
    <row r="591" spans="5:5" ht="15.75" customHeight="1">
      <c r="E591" s="2"/>
    </row>
    <row r="592" spans="5:5" ht="15.75" customHeight="1">
      <c r="E592" s="2"/>
    </row>
    <row r="593" spans="5:5" ht="15.75" customHeight="1">
      <c r="E593" s="2"/>
    </row>
    <row r="594" spans="5:5" ht="15.75" customHeight="1">
      <c r="E594" s="2"/>
    </row>
    <row r="595" spans="5:5" ht="15.75" customHeight="1">
      <c r="E595" s="2"/>
    </row>
    <row r="596" spans="5:5" ht="15.75" customHeight="1">
      <c r="E596" s="2"/>
    </row>
    <row r="597" spans="5:5" ht="15.75" customHeight="1">
      <c r="E597" s="2"/>
    </row>
    <row r="598" spans="5:5" ht="15.75" customHeight="1">
      <c r="E598" s="2"/>
    </row>
    <row r="599" spans="5:5" ht="15.75" customHeight="1">
      <c r="E599" s="2"/>
    </row>
    <row r="600" spans="5:5" ht="15.75" customHeight="1">
      <c r="E600" s="2"/>
    </row>
    <row r="601" spans="5:5" ht="15.75" customHeight="1">
      <c r="E601" s="2"/>
    </row>
    <row r="602" spans="5:5" ht="15.75" customHeight="1">
      <c r="E602" s="2"/>
    </row>
    <row r="603" spans="5:5" ht="15.75" customHeight="1">
      <c r="E603" s="2"/>
    </row>
    <row r="604" spans="5:5" ht="15.75" customHeight="1">
      <c r="E604" s="2"/>
    </row>
    <row r="605" spans="5:5" ht="15.75" customHeight="1">
      <c r="E605" s="2"/>
    </row>
    <row r="606" spans="5:5" ht="15.75" customHeight="1">
      <c r="E606" s="2"/>
    </row>
    <row r="607" spans="5:5" ht="15.75" customHeight="1">
      <c r="E607" s="2"/>
    </row>
    <row r="608" spans="5:5" ht="15.75" customHeight="1">
      <c r="E608" s="2"/>
    </row>
    <row r="609" spans="5:5" ht="15.75" customHeight="1">
      <c r="E609" s="2"/>
    </row>
    <row r="610" spans="5:5" ht="15.75" customHeight="1">
      <c r="E610" s="2"/>
    </row>
    <row r="611" spans="5:5" ht="15.75" customHeight="1">
      <c r="E611" s="2"/>
    </row>
    <row r="612" spans="5:5" ht="15.75" customHeight="1">
      <c r="E612" s="2"/>
    </row>
    <row r="613" spans="5:5" ht="15.75" customHeight="1">
      <c r="E613" s="2"/>
    </row>
    <row r="614" spans="5:5" ht="15.75" customHeight="1">
      <c r="E614" s="2"/>
    </row>
    <row r="615" spans="5:5" ht="15.75" customHeight="1">
      <c r="E615" s="2"/>
    </row>
    <row r="616" spans="5:5" ht="15.75" customHeight="1">
      <c r="E616" s="2"/>
    </row>
    <row r="617" spans="5:5" ht="15.75" customHeight="1">
      <c r="E617" s="2"/>
    </row>
    <row r="618" spans="5:5" ht="15.75" customHeight="1">
      <c r="E618" s="2"/>
    </row>
    <row r="619" spans="5:5" ht="15.75" customHeight="1">
      <c r="E619" s="2"/>
    </row>
    <row r="620" spans="5:5" ht="15.75" customHeight="1">
      <c r="E620" s="2"/>
    </row>
    <row r="621" spans="5:5" ht="15.75" customHeight="1">
      <c r="E621" s="2"/>
    </row>
    <row r="622" spans="5:5" ht="15.75" customHeight="1">
      <c r="E622" s="2"/>
    </row>
    <row r="623" spans="5:5" ht="15.75" customHeight="1">
      <c r="E623" s="2"/>
    </row>
    <row r="624" spans="5:5" ht="15.75" customHeight="1">
      <c r="E624" s="2"/>
    </row>
    <row r="625" spans="5:5" ht="15.75" customHeight="1">
      <c r="E625" s="2"/>
    </row>
    <row r="626" spans="5:5" ht="15.75" customHeight="1">
      <c r="E626" s="2"/>
    </row>
    <row r="627" spans="5:5" ht="15.75" customHeight="1">
      <c r="E627" s="2"/>
    </row>
    <row r="628" spans="5:5" ht="15.75" customHeight="1">
      <c r="E628" s="2"/>
    </row>
    <row r="629" spans="5:5" ht="15.75" customHeight="1">
      <c r="E629" s="2"/>
    </row>
    <row r="630" spans="5:5" ht="15.75" customHeight="1">
      <c r="E630" s="2"/>
    </row>
    <row r="631" spans="5:5" ht="15.75" customHeight="1">
      <c r="E631" s="2"/>
    </row>
    <row r="632" spans="5:5" ht="15.75" customHeight="1">
      <c r="E632" s="2"/>
    </row>
    <row r="633" spans="5:5" ht="15.75" customHeight="1">
      <c r="E633" s="2"/>
    </row>
    <row r="634" spans="5:5" ht="15.75" customHeight="1">
      <c r="E634" s="2"/>
    </row>
    <row r="635" spans="5:5" ht="15.75" customHeight="1">
      <c r="E635" s="2"/>
    </row>
    <row r="636" spans="5:5" ht="15.75" customHeight="1">
      <c r="E636" s="2"/>
    </row>
    <row r="637" spans="5:5" ht="15.75" customHeight="1">
      <c r="E637" s="2"/>
    </row>
    <row r="638" spans="5:5" ht="15.75" customHeight="1">
      <c r="E638" s="2"/>
    </row>
    <row r="639" spans="5:5" ht="15.75" customHeight="1">
      <c r="E639" s="2"/>
    </row>
    <row r="640" spans="5:5" ht="15.75" customHeight="1">
      <c r="E640" s="2"/>
    </row>
    <row r="641" spans="5:5" ht="15.75" customHeight="1">
      <c r="E641" s="2"/>
    </row>
    <row r="642" spans="5:5" ht="15.75" customHeight="1">
      <c r="E642" s="2"/>
    </row>
    <row r="643" spans="5:5" ht="15.75" customHeight="1">
      <c r="E643" s="2"/>
    </row>
    <row r="644" spans="5:5" ht="15.75" customHeight="1">
      <c r="E644" s="2"/>
    </row>
    <row r="645" spans="5:5" ht="15.75" customHeight="1">
      <c r="E645" s="2"/>
    </row>
    <row r="646" spans="5:5" ht="15.75" customHeight="1">
      <c r="E646" s="2"/>
    </row>
    <row r="647" spans="5:5" ht="15.75" customHeight="1">
      <c r="E647" s="2"/>
    </row>
    <row r="648" spans="5:5" ht="15.75" customHeight="1">
      <c r="E648" s="2"/>
    </row>
    <row r="649" spans="5:5" ht="15.75" customHeight="1">
      <c r="E649" s="2"/>
    </row>
    <row r="650" spans="5:5" ht="15.75" customHeight="1">
      <c r="E650" s="2"/>
    </row>
    <row r="651" spans="5:5" ht="15.75" customHeight="1">
      <c r="E651" s="2"/>
    </row>
    <row r="652" spans="5:5" ht="15.75" customHeight="1">
      <c r="E652" s="2"/>
    </row>
    <row r="653" spans="5:5" ht="15.75" customHeight="1">
      <c r="E653" s="2"/>
    </row>
    <row r="654" spans="5:5" ht="15.75" customHeight="1">
      <c r="E654" s="2"/>
    </row>
    <row r="655" spans="5:5" ht="15.75" customHeight="1">
      <c r="E655" s="2"/>
    </row>
    <row r="656" spans="5:5" ht="15.75" customHeight="1">
      <c r="E656" s="2"/>
    </row>
    <row r="657" spans="5:5" ht="15.75" customHeight="1">
      <c r="E657" s="2"/>
    </row>
    <row r="658" spans="5:5" ht="15.75" customHeight="1">
      <c r="E658" s="2"/>
    </row>
    <row r="659" spans="5:5" ht="15.75" customHeight="1">
      <c r="E659" s="2"/>
    </row>
    <row r="660" spans="5:5" ht="15.75" customHeight="1">
      <c r="E660" s="2"/>
    </row>
    <row r="661" spans="5:5" ht="15.75" customHeight="1">
      <c r="E661" s="2"/>
    </row>
    <row r="662" spans="5:5" ht="15.75" customHeight="1">
      <c r="E662" s="2"/>
    </row>
    <row r="663" spans="5:5" ht="15.75" customHeight="1">
      <c r="E663" s="2"/>
    </row>
    <row r="664" spans="5:5" ht="15.75" customHeight="1">
      <c r="E664" s="2"/>
    </row>
    <row r="665" spans="5:5" ht="15.75" customHeight="1">
      <c r="E665" s="2"/>
    </row>
    <row r="666" spans="5:5" ht="15.75" customHeight="1">
      <c r="E666" s="2"/>
    </row>
    <row r="667" spans="5:5" ht="15.75" customHeight="1">
      <c r="E667" s="2"/>
    </row>
    <row r="668" spans="5:5" ht="15.75" customHeight="1">
      <c r="E668" s="2"/>
    </row>
    <row r="669" spans="5:5" ht="15.75" customHeight="1">
      <c r="E669" s="2"/>
    </row>
    <row r="670" spans="5:5" ht="15.75" customHeight="1">
      <c r="E670" s="2"/>
    </row>
    <row r="671" spans="5:5" ht="15.75" customHeight="1">
      <c r="E671" s="2"/>
    </row>
    <row r="672" spans="5:5" ht="15.75" customHeight="1">
      <c r="E672" s="2"/>
    </row>
    <row r="673" spans="5:5" ht="15.75" customHeight="1">
      <c r="E673" s="2"/>
    </row>
    <row r="674" spans="5:5" ht="15.75" customHeight="1">
      <c r="E674" s="2"/>
    </row>
    <row r="675" spans="5:5" ht="15.75" customHeight="1">
      <c r="E675" s="2"/>
    </row>
    <row r="676" spans="5:5" ht="15.75" customHeight="1">
      <c r="E676" s="2"/>
    </row>
    <row r="677" spans="5:5" ht="15.75" customHeight="1">
      <c r="E677" s="2"/>
    </row>
    <row r="678" spans="5:5" ht="15.75" customHeight="1">
      <c r="E678" s="2"/>
    </row>
    <row r="679" spans="5:5" ht="15.75" customHeight="1">
      <c r="E679" s="2"/>
    </row>
    <row r="680" spans="5:5" ht="15.75" customHeight="1">
      <c r="E680" s="2"/>
    </row>
    <row r="681" spans="5:5" ht="15.75" customHeight="1">
      <c r="E681" s="2"/>
    </row>
    <row r="682" spans="5:5" ht="15.75" customHeight="1">
      <c r="E682" s="2"/>
    </row>
    <row r="683" spans="5:5" ht="15.75" customHeight="1">
      <c r="E683" s="2"/>
    </row>
    <row r="684" spans="5:5" ht="15.75" customHeight="1">
      <c r="E684" s="2"/>
    </row>
    <row r="685" spans="5:5" ht="15.75" customHeight="1">
      <c r="E685" s="2"/>
    </row>
    <row r="686" spans="5:5" ht="15.75" customHeight="1">
      <c r="E686" s="2"/>
    </row>
    <row r="687" spans="5:5" ht="15.75" customHeight="1">
      <c r="E687" s="2"/>
    </row>
    <row r="688" spans="5:5" ht="15.75" customHeight="1">
      <c r="E688" s="2"/>
    </row>
    <row r="689" spans="5:5" ht="15.75" customHeight="1">
      <c r="E689" s="2"/>
    </row>
    <row r="690" spans="5:5" ht="15.75" customHeight="1">
      <c r="E690" s="2"/>
    </row>
    <row r="691" spans="5:5" ht="15.75" customHeight="1">
      <c r="E691" s="2"/>
    </row>
    <row r="692" spans="5:5" ht="15.75" customHeight="1">
      <c r="E692" s="2"/>
    </row>
    <row r="693" spans="5:5" ht="15.75" customHeight="1">
      <c r="E693" s="2"/>
    </row>
    <row r="694" spans="5:5" ht="15.75" customHeight="1">
      <c r="E694" s="2"/>
    </row>
    <row r="695" spans="5:5" ht="15.75" customHeight="1">
      <c r="E695" s="2"/>
    </row>
    <row r="696" spans="5:5" ht="15.75" customHeight="1">
      <c r="E696" s="2"/>
    </row>
    <row r="697" spans="5:5" ht="15.75" customHeight="1">
      <c r="E697" s="2"/>
    </row>
    <row r="698" spans="5:5" ht="15.75" customHeight="1">
      <c r="E698" s="2"/>
    </row>
    <row r="699" spans="5:5" ht="15.75" customHeight="1">
      <c r="E699" s="2"/>
    </row>
    <row r="700" spans="5:5" ht="15.75" customHeight="1">
      <c r="E700" s="2"/>
    </row>
    <row r="701" spans="5:5" ht="15.75" customHeight="1">
      <c r="E701" s="2"/>
    </row>
    <row r="702" spans="5:5" ht="15.75" customHeight="1">
      <c r="E702" s="2"/>
    </row>
    <row r="703" spans="5:5" ht="15.75" customHeight="1">
      <c r="E703" s="2"/>
    </row>
    <row r="704" spans="5:5" ht="15.75" customHeight="1">
      <c r="E704" s="2"/>
    </row>
    <row r="705" spans="5:5" ht="15.75" customHeight="1">
      <c r="E705" s="2"/>
    </row>
    <row r="706" spans="5:5" ht="15.75" customHeight="1">
      <c r="E706" s="2"/>
    </row>
    <row r="707" spans="5:5" ht="15.75" customHeight="1">
      <c r="E707" s="2"/>
    </row>
    <row r="708" spans="5:5" ht="15.75" customHeight="1">
      <c r="E708" s="2"/>
    </row>
    <row r="709" spans="5:5" ht="15.75" customHeight="1">
      <c r="E709" s="2"/>
    </row>
    <row r="710" spans="5:5" ht="15.75" customHeight="1">
      <c r="E710" s="2"/>
    </row>
    <row r="711" spans="5:5" ht="15.75" customHeight="1">
      <c r="E711" s="2"/>
    </row>
    <row r="712" spans="5:5" ht="15.75" customHeight="1">
      <c r="E712" s="2"/>
    </row>
    <row r="713" spans="5:5" ht="15.75" customHeight="1">
      <c r="E713" s="2"/>
    </row>
    <row r="714" spans="5:5" ht="15.75" customHeight="1">
      <c r="E714" s="2"/>
    </row>
    <row r="715" spans="5:5" ht="15.75" customHeight="1">
      <c r="E715" s="2"/>
    </row>
    <row r="716" spans="5:5" ht="15.75" customHeight="1">
      <c r="E716" s="2"/>
    </row>
    <row r="717" spans="5:5" ht="15.75" customHeight="1">
      <c r="E717" s="2"/>
    </row>
    <row r="718" spans="5:5" ht="15.75" customHeight="1">
      <c r="E718" s="2"/>
    </row>
    <row r="719" spans="5:5" ht="15.75" customHeight="1">
      <c r="E719" s="2"/>
    </row>
    <row r="720" spans="5:5" ht="15.75" customHeight="1">
      <c r="E720" s="2"/>
    </row>
    <row r="721" spans="5:5" ht="15.75" customHeight="1">
      <c r="E721" s="2"/>
    </row>
    <row r="722" spans="5:5" ht="15.75" customHeight="1">
      <c r="E722" s="2"/>
    </row>
    <row r="723" spans="5:5" ht="15.75" customHeight="1">
      <c r="E723" s="2"/>
    </row>
    <row r="724" spans="5:5" ht="15.75" customHeight="1">
      <c r="E724" s="2"/>
    </row>
    <row r="725" spans="5:5" ht="15.75" customHeight="1">
      <c r="E725" s="2"/>
    </row>
    <row r="726" spans="5:5" ht="15.75" customHeight="1">
      <c r="E726" s="2"/>
    </row>
    <row r="727" spans="5:5" ht="15.75" customHeight="1">
      <c r="E727" s="2"/>
    </row>
    <row r="728" spans="5:5" ht="15.75" customHeight="1">
      <c r="E728" s="2"/>
    </row>
    <row r="729" spans="5:5" ht="15.75" customHeight="1">
      <c r="E729" s="2"/>
    </row>
    <row r="730" spans="5:5" ht="15.75" customHeight="1">
      <c r="E730" s="2"/>
    </row>
    <row r="731" spans="5:5" ht="15.75" customHeight="1">
      <c r="E731" s="2"/>
    </row>
    <row r="732" spans="5:5" ht="15.75" customHeight="1">
      <c r="E732" s="2"/>
    </row>
    <row r="733" spans="5:5" ht="15.75" customHeight="1">
      <c r="E733" s="2"/>
    </row>
    <row r="734" spans="5:5" ht="15.75" customHeight="1">
      <c r="E734" s="2"/>
    </row>
    <row r="735" spans="5:5" ht="15.75" customHeight="1">
      <c r="E735" s="2"/>
    </row>
    <row r="736" spans="5:5" ht="15.75" customHeight="1">
      <c r="E736" s="2"/>
    </row>
    <row r="737" spans="5:5" ht="15.75" customHeight="1">
      <c r="E737" s="2"/>
    </row>
    <row r="738" spans="5:5" ht="15.75" customHeight="1">
      <c r="E738" s="2"/>
    </row>
    <row r="739" spans="5:5" ht="15.75" customHeight="1">
      <c r="E739" s="2"/>
    </row>
    <row r="740" spans="5:5" ht="15.75" customHeight="1">
      <c r="E740" s="2"/>
    </row>
    <row r="741" spans="5:5" ht="15.75" customHeight="1">
      <c r="E741" s="2"/>
    </row>
    <row r="742" spans="5:5" ht="15.75" customHeight="1">
      <c r="E742" s="2"/>
    </row>
    <row r="743" spans="5:5" ht="15.75" customHeight="1">
      <c r="E743" s="2"/>
    </row>
    <row r="744" spans="5:5" ht="15.75" customHeight="1">
      <c r="E744" s="2"/>
    </row>
    <row r="745" spans="5:5" ht="15.75" customHeight="1">
      <c r="E745" s="2"/>
    </row>
    <row r="746" spans="5:5" ht="15.75" customHeight="1">
      <c r="E746" s="2"/>
    </row>
    <row r="747" spans="5:5" ht="15.75" customHeight="1">
      <c r="E747" s="2"/>
    </row>
    <row r="748" spans="5:5" ht="15.75" customHeight="1">
      <c r="E748" s="2"/>
    </row>
    <row r="749" spans="5:5" ht="15.75" customHeight="1">
      <c r="E749" s="2"/>
    </row>
    <row r="750" spans="5:5" ht="15.75" customHeight="1">
      <c r="E750" s="2"/>
    </row>
    <row r="751" spans="5:5" ht="15.75" customHeight="1">
      <c r="E751" s="2"/>
    </row>
    <row r="752" spans="5:5" ht="15.75" customHeight="1">
      <c r="E752" s="2"/>
    </row>
    <row r="753" spans="5:5" ht="15.75" customHeight="1">
      <c r="E753" s="2"/>
    </row>
    <row r="754" spans="5:5" ht="15.75" customHeight="1">
      <c r="E754" s="2"/>
    </row>
    <row r="755" spans="5:5" ht="15.75" customHeight="1">
      <c r="E755" s="2"/>
    </row>
    <row r="756" spans="5:5" ht="15.75" customHeight="1">
      <c r="E756" s="2"/>
    </row>
    <row r="757" spans="5:5" ht="15.75" customHeight="1">
      <c r="E757" s="2"/>
    </row>
    <row r="758" spans="5:5" ht="15.75" customHeight="1">
      <c r="E758" s="2"/>
    </row>
    <row r="759" spans="5:5" ht="15.75" customHeight="1">
      <c r="E759" s="2"/>
    </row>
    <row r="760" spans="5:5" ht="15.75" customHeight="1">
      <c r="E760" s="2"/>
    </row>
    <row r="761" spans="5:5" ht="15.75" customHeight="1">
      <c r="E761" s="2"/>
    </row>
    <row r="762" spans="5:5" ht="15.75" customHeight="1">
      <c r="E762" s="2"/>
    </row>
    <row r="763" spans="5:5" ht="15.75" customHeight="1">
      <c r="E763" s="2"/>
    </row>
    <row r="764" spans="5:5" ht="15.75" customHeight="1">
      <c r="E764" s="2"/>
    </row>
    <row r="765" spans="5:5" ht="15.75" customHeight="1">
      <c r="E765" s="2"/>
    </row>
    <row r="766" spans="5:5" ht="15.75" customHeight="1">
      <c r="E766" s="2"/>
    </row>
    <row r="767" spans="5:5" ht="15.75" customHeight="1">
      <c r="E767" s="2"/>
    </row>
    <row r="768" spans="5:5" ht="15.75" customHeight="1">
      <c r="E768" s="2"/>
    </row>
    <row r="769" spans="5:5" ht="15.75" customHeight="1">
      <c r="E769" s="2"/>
    </row>
    <row r="770" spans="5:5" ht="15.75" customHeight="1">
      <c r="E770" s="2"/>
    </row>
    <row r="771" spans="5:5" ht="15.75" customHeight="1">
      <c r="E771" s="2"/>
    </row>
    <row r="772" spans="5:5" ht="15.75" customHeight="1">
      <c r="E772" s="2"/>
    </row>
    <row r="773" spans="5:5" ht="15.75" customHeight="1">
      <c r="E773" s="2"/>
    </row>
    <row r="774" spans="5:5" ht="15.75" customHeight="1">
      <c r="E774" s="2"/>
    </row>
    <row r="775" spans="5:5" ht="15.75" customHeight="1">
      <c r="E775" s="2"/>
    </row>
    <row r="776" spans="5:5" ht="15.75" customHeight="1">
      <c r="E776" s="2"/>
    </row>
    <row r="777" spans="5:5" ht="15.75" customHeight="1">
      <c r="E777" s="2"/>
    </row>
    <row r="778" spans="5:5" ht="15.75" customHeight="1">
      <c r="E778" s="2"/>
    </row>
    <row r="779" spans="5:5" ht="15.75" customHeight="1">
      <c r="E779" s="2"/>
    </row>
    <row r="780" spans="5:5" ht="15.75" customHeight="1">
      <c r="E780" s="2"/>
    </row>
    <row r="781" spans="5:5" ht="15.75" customHeight="1">
      <c r="E781" s="2"/>
    </row>
    <row r="782" spans="5:5" ht="15.75" customHeight="1">
      <c r="E782" s="2"/>
    </row>
    <row r="783" spans="5:5" ht="15.75" customHeight="1">
      <c r="E783" s="2"/>
    </row>
    <row r="784" spans="5:5" ht="15.75" customHeight="1">
      <c r="E784" s="2"/>
    </row>
    <row r="785" spans="5:5" ht="15.75" customHeight="1">
      <c r="E785" s="2"/>
    </row>
    <row r="786" spans="5:5" ht="15.75" customHeight="1">
      <c r="E786" s="2"/>
    </row>
    <row r="787" spans="5:5" ht="15.75" customHeight="1">
      <c r="E787" s="2"/>
    </row>
    <row r="788" spans="5:5" ht="15.75" customHeight="1">
      <c r="E788" s="2"/>
    </row>
    <row r="789" spans="5:5" ht="15.75" customHeight="1">
      <c r="E789" s="2"/>
    </row>
    <row r="790" spans="5:5" ht="15.75" customHeight="1">
      <c r="E790" s="2"/>
    </row>
    <row r="791" spans="5:5" ht="15.75" customHeight="1">
      <c r="E791" s="2"/>
    </row>
    <row r="792" spans="5:5" ht="15.75" customHeight="1">
      <c r="E792" s="2"/>
    </row>
    <row r="793" spans="5:5" ht="15.75" customHeight="1">
      <c r="E793" s="2"/>
    </row>
    <row r="794" spans="5:5" ht="15.75" customHeight="1">
      <c r="E794" s="2"/>
    </row>
    <row r="795" spans="5:5" ht="15.75" customHeight="1">
      <c r="E795" s="2"/>
    </row>
    <row r="796" spans="5:5" ht="15.75" customHeight="1">
      <c r="E796" s="2"/>
    </row>
    <row r="797" spans="5:5" ht="15.75" customHeight="1">
      <c r="E797" s="2"/>
    </row>
    <row r="798" spans="5:5" ht="15.75" customHeight="1">
      <c r="E798" s="2"/>
    </row>
    <row r="799" spans="5:5" ht="15.75" customHeight="1">
      <c r="E799" s="2"/>
    </row>
    <row r="800" spans="5:5" ht="15.75" customHeight="1">
      <c r="E800" s="2"/>
    </row>
    <row r="801" spans="5:5" ht="15.75" customHeight="1">
      <c r="E801" s="2"/>
    </row>
    <row r="802" spans="5:5" ht="15.75" customHeight="1">
      <c r="E802" s="2"/>
    </row>
    <row r="803" spans="5:5" ht="15.75" customHeight="1">
      <c r="E803" s="2"/>
    </row>
    <row r="804" spans="5:5" ht="15.75" customHeight="1">
      <c r="E804" s="2"/>
    </row>
    <row r="805" spans="5:5" ht="15.75" customHeight="1">
      <c r="E805" s="2"/>
    </row>
    <row r="806" spans="5:5" ht="15.75" customHeight="1">
      <c r="E806" s="2"/>
    </row>
    <row r="807" spans="5:5" ht="15.75" customHeight="1">
      <c r="E807" s="2"/>
    </row>
    <row r="808" spans="5:5" ht="15.75" customHeight="1">
      <c r="E808" s="2"/>
    </row>
    <row r="809" spans="5:5" ht="15.75" customHeight="1">
      <c r="E809" s="2"/>
    </row>
    <row r="810" spans="5:5" ht="15.75" customHeight="1">
      <c r="E810" s="2"/>
    </row>
    <row r="811" spans="5:5" ht="15.75" customHeight="1">
      <c r="E811" s="2"/>
    </row>
    <row r="812" spans="5:5" ht="15.75" customHeight="1">
      <c r="E812" s="2"/>
    </row>
    <row r="813" spans="5:5" ht="15.75" customHeight="1">
      <c r="E813" s="2"/>
    </row>
    <row r="814" spans="5:5" ht="15.75" customHeight="1">
      <c r="E814" s="2"/>
    </row>
    <row r="815" spans="5:5" ht="15.75" customHeight="1">
      <c r="E815" s="2"/>
    </row>
    <row r="816" spans="5:5" ht="15.75" customHeight="1">
      <c r="E816" s="2"/>
    </row>
    <row r="817" spans="5:5" ht="15.75" customHeight="1">
      <c r="E817" s="2"/>
    </row>
    <row r="818" spans="5:5" ht="15.75" customHeight="1">
      <c r="E818" s="2"/>
    </row>
    <row r="819" spans="5:5" ht="15.75" customHeight="1">
      <c r="E819" s="2"/>
    </row>
    <row r="820" spans="5:5" ht="15.75" customHeight="1">
      <c r="E820" s="2"/>
    </row>
    <row r="821" spans="5:5" ht="15.75" customHeight="1">
      <c r="E821" s="2"/>
    </row>
    <row r="822" spans="5:5" ht="15.75" customHeight="1">
      <c r="E822" s="2"/>
    </row>
    <row r="823" spans="5:5" ht="15.75" customHeight="1">
      <c r="E823" s="2"/>
    </row>
    <row r="824" spans="5:5" ht="15.75" customHeight="1">
      <c r="E824" s="2"/>
    </row>
    <row r="825" spans="5:5" ht="15.75" customHeight="1">
      <c r="E825" s="2"/>
    </row>
    <row r="826" spans="5:5" ht="15.75" customHeight="1">
      <c r="E826" s="2"/>
    </row>
    <row r="827" spans="5:5" ht="15.75" customHeight="1">
      <c r="E827" s="2"/>
    </row>
    <row r="828" spans="5:5" ht="15.75" customHeight="1">
      <c r="E828" s="2"/>
    </row>
    <row r="829" spans="5:5" ht="15.75" customHeight="1">
      <c r="E829" s="2"/>
    </row>
    <row r="830" spans="5:5" ht="15.75" customHeight="1">
      <c r="E830" s="2"/>
    </row>
    <row r="831" spans="5:5" ht="15.75" customHeight="1">
      <c r="E831" s="2"/>
    </row>
    <row r="832" spans="5:5" ht="15.75" customHeight="1">
      <c r="E832" s="2"/>
    </row>
    <row r="833" spans="5:5" ht="15.75" customHeight="1">
      <c r="E833" s="2"/>
    </row>
    <row r="834" spans="5:5" ht="15.75" customHeight="1">
      <c r="E834" s="2"/>
    </row>
    <row r="835" spans="5:5" ht="15.75" customHeight="1">
      <c r="E835" s="2"/>
    </row>
    <row r="836" spans="5:5" ht="15.75" customHeight="1">
      <c r="E836" s="2"/>
    </row>
    <row r="837" spans="5:5" ht="15.75" customHeight="1">
      <c r="E837" s="2"/>
    </row>
    <row r="838" spans="5:5" ht="15.75" customHeight="1">
      <c r="E838" s="2"/>
    </row>
    <row r="839" spans="5:5" ht="15.75" customHeight="1">
      <c r="E839" s="2"/>
    </row>
    <row r="840" spans="5:5" ht="15.75" customHeight="1">
      <c r="E840" s="2"/>
    </row>
    <row r="841" spans="5:5" ht="15.75" customHeight="1">
      <c r="E841" s="2"/>
    </row>
    <row r="842" spans="5:5" ht="15.75" customHeight="1">
      <c r="E842" s="2"/>
    </row>
    <row r="843" spans="5:5" ht="15.75" customHeight="1">
      <c r="E843" s="2"/>
    </row>
    <row r="844" spans="5:5" ht="15.75" customHeight="1">
      <c r="E844" s="2"/>
    </row>
    <row r="845" spans="5:5" ht="15.75" customHeight="1">
      <c r="E845" s="2"/>
    </row>
    <row r="846" spans="5:5" ht="15.75" customHeight="1">
      <c r="E846" s="2"/>
    </row>
    <row r="847" spans="5:5" ht="15.75" customHeight="1">
      <c r="E847" s="2"/>
    </row>
    <row r="848" spans="5:5" ht="15.75" customHeight="1">
      <c r="E848" s="2"/>
    </row>
    <row r="849" spans="5:5" ht="15.75" customHeight="1">
      <c r="E849" s="2"/>
    </row>
    <row r="850" spans="5:5" ht="15.75" customHeight="1">
      <c r="E850" s="2"/>
    </row>
    <row r="851" spans="5:5" ht="15.75" customHeight="1">
      <c r="E851" s="2"/>
    </row>
    <row r="852" spans="5:5" ht="15.75" customHeight="1">
      <c r="E852" s="2"/>
    </row>
    <row r="853" spans="5:5" ht="15.75" customHeight="1">
      <c r="E853" s="2"/>
    </row>
    <row r="854" spans="5:5" ht="15.75" customHeight="1">
      <c r="E854" s="2"/>
    </row>
    <row r="855" spans="5:5" ht="15.75" customHeight="1">
      <c r="E855" s="2"/>
    </row>
    <row r="856" spans="5:5" ht="15.75" customHeight="1">
      <c r="E856" s="2"/>
    </row>
    <row r="857" spans="5:5" ht="15.75" customHeight="1">
      <c r="E857" s="2"/>
    </row>
    <row r="858" spans="5:5" ht="15.75" customHeight="1">
      <c r="E858" s="2"/>
    </row>
    <row r="859" spans="5:5" ht="15.75" customHeight="1">
      <c r="E859" s="2"/>
    </row>
    <row r="860" spans="5:5" ht="15.75" customHeight="1">
      <c r="E860" s="2"/>
    </row>
    <row r="861" spans="5:5" ht="15.75" customHeight="1">
      <c r="E861" s="2"/>
    </row>
    <row r="862" spans="5:5" ht="15.75" customHeight="1">
      <c r="E862" s="2"/>
    </row>
    <row r="863" spans="5:5" ht="15.75" customHeight="1">
      <c r="E863" s="2"/>
    </row>
    <row r="864" spans="5:5" ht="15.75" customHeight="1">
      <c r="E864" s="2"/>
    </row>
    <row r="865" spans="5:5" ht="15.75" customHeight="1">
      <c r="E865" s="2"/>
    </row>
    <row r="866" spans="5:5" ht="15.75" customHeight="1">
      <c r="E866" s="2"/>
    </row>
    <row r="867" spans="5:5" ht="15.75" customHeight="1">
      <c r="E867" s="2"/>
    </row>
    <row r="868" spans="5:5" ht="15.75" customHeight="1">
      <c r="E868" s="2"/>
    </row>
    <row r="869" spans="5:5" ht="15.75" customHeight="1">
      <c r="E869" s="2"/>
    </row>
    <row r="870" spans="5:5" ht="15.75" customHeight="1">
      <c r="E870" s="2"/>
    </row>
    <row r="871" spans="5:5" ht="15.75" customHeight="1">
      <c r="E871" s="2"/>
    </row>
    <row r="872" spans="5:5" ht="15.75" customHeight="1">
      <c r="E872" s="2"/>
    </row>
    <row r="873" spans="5:5" ht="15.75" customHeight="1">
      <c r="E873" s="2"/>
    </row>
    <row r="874" spans="5:5" ht="15.75" customHeight="1">
      <c r="E874" s="2"/>
    </row>
    <row r="875" spans="5:5" ht="15.75" customHeight="1">
      <c r="E875" s="2"/>
    </row>
    <row r="876" spans="5:5" ht="15.75" customHeight="1">
      <c r="E876" s="2"/>
    </row>
    <row r="877" spans="5:5" ht="15.75" customHeight="1">
      <c r="E877" s="2"/>
    </row>
    <row r="878" spans="5:5" ht="15.75" customHeight="1">
      <c r="E878" s="2"/>
    </row>
    <row r="879" spans="5:5" ht="15.75" customHeight="1">
      <c r="E879" s="2"/>
    </row>
    <row r="880" spans="5:5" ht="15.75" customHeight="1">
      <c r="E880" s="2"/>
    </row>
    <row r="881" spans="5:5" ht="15.75" customHeight="1">
      <c r="E881" s="2"/>
    </row>
    <row r="882" spans="5:5" ht="15.75" customHeight="1">
      <c r="E882" s="2"/>
    </row>
    <row r="883" spans="5:5" ht="15.75" customHeight="1">
      <c r="E883" s="2"/>
    </row>
    <row r="884" spans="5:5" ht="15.75" customHeight="1">
      <c r="E884" s="2"/>
    </row>
    <row r="885" spans="5:5" ht="15.75" customHeight="1">
      <c r="E885" s="2"/>
    </row>
    <row r="886" spans="5:5" ht="15.75" customHeight="1">
      <c r="E886" s="2"/>
    </row>
    <row r="887" spans="5:5" ht="15.75" customHeight="1">
      <c r="E887" s="2"/>
    </row>
    <row r="888" spans="5:5" ht="15.75" customHeight="1">
      <c r="E888" s="2"/>
    </row>
    <row r="889" spans="5:5" ht="15.75" customHeight="1">
      <c r="E889" s="2"/>
    </row>
    <row r="890" spans="5:5" ht="15.75" customHeight="1">
      <c r="E890" s="2"/>
    </row>
    <row r="891" spans="5:5" ht="15.75" customHeight="1">
      <c r="E891" s="2"/>
    </row>
    <row r="892" spans="5:5" ht="15.75" customHeight="1">
      <c r="E892" s="2"/>
    </row>
    <row r="893" spans="5:5" ht="15.75" customHeight="1">
      <c r="E893" s="2"/>
    </row>
    <row r="894" spans="5:5" ht="15.75" customHeight="1">
      <c r="E894" s="2"/>
    </row>
    <row r="895" spans="5:5" ht="15.75" customHeight="1">
      <c r="E895" s="2"/>
    </row>
    <row r="896" spans="5:5" ht="15.75" customHeight="1">
      <c r="E896" s="2"/>
    </row>
    <row r="897" spans="5:5" ht="15.75" customHeight="1">
      <c r="E897" s="2"/>
    </row>
    <row r="898" spans="5:5" ht="15.75" customHeight="1">
      <c r="E898" s="2"/>
    </row>
    <row r="899" spans="5:5" ht="15.75" customHeight="1">
      <c r="E899" s="2"/>
    </row>
    <row r="900" spans="5:5" ht="15.75" customHeight="1">
      <c r="E900" s="2"/>
    </row>
    <row r="901" spans="5:5" ht="15.75" customHeight="1">
      <c r="E901" s="2"/>
    </row>
    <row r="902" spans="5:5" ht="15.75" customHeight="1">
      <c r="E902" s="2"/>
    </row>
    <row r="903" spans="5:5" ht="15.75" customHeight="1">
      <c r="E903" s="2"/>
    </row>
    <row r="904" spans="5:5" ht="15.75" customHeight="1">
      <c r="E904" s="2"/>
    </row>
    <row r="905" spans="5:5" ht="15.75" customHeight="1">
      <c r="E905" s="2"/>
    </row>
    <row r="906" spans="5:5" ht="15.75" customHeight="1">
      <c r="E906" s="2"/>
    </row>
    <row r="907" spans="5:5" ht="15.75" customHeight="1">
      <c r="E907" s="2"/>
    </row>
    <row r="908" spans="5:5" ht="15.75" customHeight="1">
      <c r="E908" s="2"/>
    </row>
    <row r="909" spans="5:5" ht="15.75" customHeight="1">
      <c r="E909" s="2"/>
    </row>
    <row r="910" spans="5:5" ht="15.75" customHeight="1">
      <c r="E910" s="2"/>
    </row>
    <row r="911" spans="5:5" ht="15.75" customHeight="1">
      <c r="E911" s="2"/>
    </row>
    <row r="912" spans="5:5" ht="15.75" customHeight="1">
      <c r="E912" s="2"/>
    </row>
    <row r="913" spans="5:5" ht="15.75" customHeight="1">
      <c r="E913" s="2"/>
    </row>
    <row r="914" spans="5:5" ht="15.75" customHeight="1">
      <c r="E914" s="2"/>
    </row>
    <row r="915" spans="5:5" ht="15.75" customHeight="1">
      <c r="E915" s="2"/>
    </row>
    <row r="916" spans="5:5" ht="15.75" customHeight="1">
      <c r="E916" s="2"/>
    </row>
    <row r="917" spans="5:5" ht="15.75" customHeight="1">
      <c r="E917" s="2"/>
    </row>
    <row r="918" spans="5:5" ht="15.75" customHeight="1">
      <c r="E918" s="2"/>
    </row>
    <row r="919" spans="5:5" ht="15.75" customHeight="1">
      <c r="E919" s="2"/>
    </row>
    <row r="920" spans="5:5" ht="15.75" customHeight="1">
      <c r="E920" s="2"/>
    </row>
    <row r="921" spans="5:5" ht="15.75" customHeight="1">
      <c r="E921" s="2"/>
    </row>
    <row r="922" spans="5:5" ht="15.75" customHeight="1">
      <c r="E922" s="2"/>
    </row>
    <row r="923" spans="5:5" ht="15.75" customHeight="1">
      <c r="E923" s="2"/>
    </row>
    <row r="924" spans="5:5" ht="15.75" customHeight="1">
      <c r="E924" s="2"/>
    </row>
    <row r="925" spans="5:5" ht="15.75" customHeight="1">
      <c r="E925" s="2"/>
    </row>
    <row r="926" spans="5:5" ht="15.75" customHeight="1">
      <c r="E926" s="2"/>
    </row>
    <row r="927" spans="5:5" ht="15.75" customHeight="1">
      <c r="E927" s="2"/>
    </row>
    <row r="928" spans="5:5" ht="15.75" customHeight="1">
      <c r="E928" s="2"/>
    </row>
    <row r="929" spans="5:5" ht="15.75" customHeight="1">
      <c r="E929" s="2"/>
    </row>
    <row r="930" spans="5:5" ht="15.75" customHeight="1">
      <c r="E930" s="2"/>
    </row>
    <row r="931" spans="5:5" ht="15.75" customHeight="1">
      <c r="E931" s="2"/>
    </row>
    <row r="932" spans="5:5" ht="15.75" customHeight="1">
      <c r="E932" s="2"/>
    </row>
    <row r="933" spans="5:5" ht="15.75" customHeight="1">
      <c r="E933" s="2"/>
    </row>
    <row r="934" spans="5:5" ht="15.75" customHeight="1">
      <c r="E934" s="2"/>
    </row>
    <row r="935" spans="5:5" ht="15.75" customHeight="1">
      <c r="E935" s="2"/>
    </row>
    <row r="936" spans="5:5" ht="15.75" customHeight="1">
      <c r="E936" s="2"/>
    </row>
    <row r="937" spans="5:5" ht="15.75" customHeight="1">
      <c r="E937" s="2"/>
    </row>
    <row r="938" spans="5:5" ht="15.75" customHeight="1">
      <c r="E938" s="2"/>
    </row>
    <row r="939" spans="5:5" ht="15.75" customHeight="1">
      <c r="E939" s="2"/>
    </row>
    <row r="940" spans="5:5" ht="15.75" customHeight="1">
      <c r="E940" s="2"/>
    </row>
    <row r="941" spans="5:5" ht="15.75" customHeight="1">
      <c r="E941" s="2"/>
    </row>
    <row r="942" spans="5:5" ht="15.75" customHeight="1">
      <c r="E942" s="2"/>
    </row>
    <row r="943" spans="5:5" ht="15.75" customHeight="1">
      <c r="E943" s="2"/>
    </row>
    <row r="944" spans="5:5" ht="15.75" customHeight="1">
      <c r="E944" s="2"/>
    </row>
    <row r="945" spans="5:5" ht="15.75" customHeight="1">
      <c r="E945" s="2"/>
    </row>
    <row r="946" spans="5:5" ht="15.75" customHeight="1">
      <c r="E946" s="2"/>
    </row>
    <row r="947" spans="5:5" ht="15.75" customHeight="1">
      <c r="E947" s="2"/>
    </row>
    <row r="948" spans="5:5" ht="15.75" customHeight="1">
      <c r="E948" s="2"/>
    </row>
    <row r="949" spans="5:5" ht="15.75" customHeight="1">
      <c r="E949" s="2"/>
    </row>
    <row r="950" spans="5:5" ht="15.75" customHeight="1">
      <c r="E950" s="2"/>
    </row>
    <row r="951" spans="5:5" ht="15.75" customHeight="1">
      <c r="E951" s="2"/>
    </row>
    <row r="952" spans="5:5" ht="15.75" customHeight="1">
      <c r="E952" s="2"/>
    </row>
    <row r="953" spans="5:5" ht="15.75" customHeight="1">
      <c r="E953" s="2"/>
    </row>
    <row r="954" spans="5:5" ht="15.75" customHeight="1">
      <c r="E954" s="2"/>
    </row>
    <row r="955" spans="5:5" ht="15.75" customHeight="1">
      <c r="E955" s="2"/>
    </row>
    <row r="956" spans="5:5" ht="15.75" customHeight="1">
      <c r="E956" s="2"/>
    </row>
    <row r="957" spans="5:5" ht="15.75" customHeight="1">
      <c r="E957" s="2"/>
    </row>
    <row r="958" spans="5:5" ht="15.75" customHeight="1">
      <c r="E958" s="2"/>
    </row>
    <row r="959" spans="5:5" ht="15.75" customHeight="1">
      <c r="E959" s="2"/>
    </row>
    <row r="960" spans="5:5" ht="15.75" customHeight="1">
      <c r="E960" s="2"/>
    </row>
    <row r="961" spans="5:5" ht="15.75" customHeight="1">
      <c r="E961" s="2"/>
    </row>
    <row r="962" spans="5:5" ht="15.75" customHeight="1">
      <c r="E962" s="2"/>
    </row>
    <row r="963" spans="5:5" ht="15.75" customHeight="1">
      <c r="E963" s="2"/>
    </row>
    <row r="964" spans="5:5" ht="15.75" customHeight="1">
      <c r="E964" s="2"/>
    </row>
    <row r="965" spans="5:5" ht="15.75" customHeight="1">
      <c r="E965" s="2"/>
    </row>
    <row r="966" spans="5:5" ht="15.75" customHeight="1">
      <c r="E966" s="2"/>
    </row>
    <row r="967" spans="5:5" ht="15.75" customHeight="1">
      <c r="E967" s="2"/>
    </row>
    <row r="968" spans="5:5" ht="15.75" customHeight="1">
      <c r="E968" s="2"/>
    </row>
    <row r="969" spans="5:5" ht="15.75" customHeight="1">
      <c r="E969" s="2"/>
    </row>
    <row r="970" spans="5:5" ht="15.75" customHeight="1">
      <c r="E970" s="2"/>
    </row>
    <row r="971" spans="5:5" ht="15.75" customHeight="1">
      <c r="E971" s="2"/>
    </row>
    <row r="972" spans="5:5" ht="15.75" customHeight="1">
      <c r="E972" s="2"/>
    </row>
    <row r="973" spans="5:5" ht="15.75" customHeight="1">
      <c r="E973" s="2"/>
    </row>
    <row r="974" spans="5:5" ht="15.75" customHeight="1">
      <c r="E974" s="2"/>
    </row>
    <row r="975" spans="5:5" ht="15.75" customHeight="1">
      <c r="E975" s="2"/>
    </row>
    <row r="976" spans="5:5" ht="15.75" customHeight="1">
      <c r="E976" s="2"/>
    </row>
    <row r="977" spans="5:5" ht="15.75" customHeight="1">
      <c r="E977" s="2"/>
    </row>
    <row r="978" spans="5:5" ht="15.75" customHeight="1">
      <c r="E978" s="2"/>
    </row>
    <row r="979" spans="5:5" ht="15.75" customHeight="1">
      <c r="E979" s="2"/>
    </row>
    <row r="980" spans="5:5" ht="15.75" customHeight="1">
      <c r="E980" s="2"/>
    </row>
    <row r="981" spans="5:5" ht="15.75" customHeight="1">
      <c r="E981" s="2"/>
    </row>
    <row r="982" spans="5:5" ht="15.75" customHeight="1">
      <c r="E982" s="2"/>
    </row>
    <row r="983" spans="5:5" ht="15.75" customHeight="1">
      <c r="E983" s="2"/>
    </row>
    <row r="984" spans="5:5" ht="15.75" customHeight="1">
      <c r="E984" s="2"/>
    </row>
    <row r="985" spans="5:5" ht="15.75" customHeight="1">
      <c r="E985" s="2"/>
    </row>
    <row r="986" spans="5:5" ht="15.75" customHeight="1">
      <c r="E986" s="2"/>
    </row>
    <row r="987" spans="5:5" ht="15.75" customHeight="1">
      <c r="E987" s="2"/>
    </row>
    <row r="988" spans="5:5" ht="15.75" customHeight="1">
      <c r="E988" s="2"/>
    </row>
    <row r="989" spans="5:5" ht="15.75" customHeight="1">
      <c r="E989" s="2"/>
    </row>
    <row r="990" spans="5:5" ht="15.75" customHeight="1">
      <c r="E990" s="2"/>
    </row>
    <row r="991" spans="5:5" ht="15.75" customHeight="1">
      <c r="E991" s="2"/>
    </row>
    <row r="992" spans="5:5" ht="15.75" customHeight="1">
      <c r="E992" s="2"/>
    </row>
    <row r="993" spans="5:5" ht="15.75" customHeight="1">
      <c r="E993" s="2"/>
    </row>
    <row r="994" spans="5:5" ht="15.75" customHeight="1">
      <c r="E994" s="2"/>
    </row>
    <row r="995" spans="5:5" ht="15.75" customHeight="1">
      <c r="E995" s="2"/>
    </row>
    <row r="996" spans="5:5" ht="15.75" customHeight="1">
      <c r="E996" s="2"/>
    </row>
    <row r="997" spans="5:5" ht="15.75" customHeight="1">
      <c r="E997" s="2"/>
    </row>
    <row r="998" spans="5:5" ht="15.75" customHeight="1">
      <c r="E998" s="2"/>
    </row>
    <row r="999" spans="5:5" ht="15.75" customHeight="1">
      <c r="E999" s="2"/>
    </row>
    <row r="1000" spans="5:5" ht="15.75" customHeight="1">
      <c r="E1000" s="2"/>
    </row>
  </sheetData>
  <mergeCells count="11">
    <mergeCell ref="A9:B9"/>
    <mergeCell ref="A19:B19"/>
    <mergeCell ref="A1:B1"/>
    <mergeCell ref="D1:O1"/>
    <mergeCell ref="Q1:Q3"/>
    <mergeCell ref="A3:B3"/>
    <mergeCell ref="D4:D17"/>
    <mergeCell ref="Q4:Q6"/>
    <mergeCell ref="Q7:Q12"/>
    <mergeCell ref="E19:O19"/>
    <mergeCell ref="F2:O2"/>
  </mergeCells>
  <hyperlinks>
    <hyperlink ref="Q1" r:id="rId1" location="_ftn1" xr:uid="{00000000-0004-0000-0000-000000000000}"/>
    <hyperlink ref="Q13" r:id="rId2" location="_ftnref1" xr:uid="{00000000-0004-0000-0000-000001000000}"/>
    <hyperlink ref="Q14" r:id="rId3" location="_ftnref2" xr:uid="{00000000-0004-0000-0000-000002000000}"/>
    <hyperlink ref="Q15" r:id="rId4" location="_ftnref3" xr:uid="{00000000-0004-0000-0000-000003000000}"/>
    <hyperlink ref="Q16" r:id="rId5" location="_ftnref4" xr:uid="{00000000-0004-0000-0000-000004000000}"/>
    <hyperlink ref="Q17" r:id="rId6" location="_ftnref5" xr:uid="{00000000-0004-0000-0000-000005000000}"/>
  </hyperlinks>
  <pageMargins left="0.7" right="0.7" top="0.75" bottom="0.75" header="0" footer="0"/>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election activeCell="B19" sqref="B19:L19"/>
    </sheetView>
  </sheetViews>
  <sheetFormatPr defaultColWidth="14.42578125" defaultRowHeight="15" customHeight="1"/>
  <cols>
    <col min="1" max="1" width="3.42578125" customWidth="1"/>
    <col min="2" max="14" width="5.28515625" customWidth="1"/>
    <col min="15" max="15" width="4.5703125" customWidth="1"/>
    <col min="16" max="26" width="5.28515625" customWidth="1"/>
  </cols>
  <sheetData>
    <row r="1" spans="1:14">
      <c r="B1" s="46" t="s">
        <v>1</v>
      </c>
      <c r="C1" s="47"/>
      <c r="D1" s="47"/>
      <c r="E1" s="47"/>
      <c r="F1" s="47"/>
      <c r="G1" s="47"/>
      <c r="H1" s="47"/>
      <c r="I1" s="47"/>
      <c r="J1" s="47"/>
      <c r="K1" s="47"/>
      <c r="L1" s="47"/>
      <c r="M1" s="30"/>
      <c r="N1" s="30"/>
    </row>
    <row r="2" spans="1:14">
      <c r="A2" s="30"/>
      <c r="B2" s="58" t="s">
        <v>43</v>
      </c>
      <c r="C2" s="47"/>
      <c r="D2" s="47"/>
      <c r="E2" s="47"/>
      <c r="F2" s="47"/>
      <c r="G2" s="47"/>
      <c r="H2" s="47"/>
      <c r="I2" s="47"/>
      <c r="J2" s="47"/>
      <c r="K2" s="47"/>
      <c r="L2" s="47"/>
      <c r="M2" s="30"/>
      <c r="N2" s="30"/>
    </row>
    <row r="3" spans="1:14">
      <c r="A3" s="59" t="s">
        <v>14</v>
      </c>
      <c r="B3" s="31"/>
      <c r="C3" s="32">
        <v>0.5</v>
      </c>
      <c r="D3" s="32" t="s">
        <v>4</v>
      </c>
      <c r="E3" s="32" t="s">
        <v>5</v>
      </c>
      <c r="F3" s="32" t="s">
        <v>6</v>
      </c>
      <c r="G3" s="32" t="s">
        <v>7</v>
      </c>
      <c r="H3" s="32" t="s">
        <v>8</v>
      </c>
      <c r="I3" s="32" t="s">
        <v>9</v>
      </c>
      <c r="J3" s="32" t="s">
        <v>10</v>
      </c>
      <c r="K3" s="32" t="s">
        <v>11</v>
      </c>
      <c r="L3" s="32" t="s">
        <v>12</v>
      </c>
      <c r="M3" s="30"/>
      <c r="N3" s="30"/>
    </row>
    <row r="4" spans="1:14">
      <c r="A4" s="47"/>
      <c r="B4" s="33">
        <v>6.5</v>
      </c>
      <c r="C4" s="34">
        <v>47.300000000000004</v>
      </c>
      <c r="D4" s="35">
        <v>94.600000000000009</v>
      </c>
      <c r="E4" s="35">
        <v>113.52000000000001</v>
      </c>
      <c r="F4" s="35">
        <v>151.36000000000001</v>
      </c>
      <c r="G4" s="35">
        <v>170.28000000000003</v>
      </c>
      <c r="H4" s="35">
        <v>189.20000000000002</v>
      </c>
      <c r="I4" s="35">
        <v>208.12000000000006</v>
      </c>
      <c r="J4" s="35">
        <v>227.04000000000002</v>
      </c>
      <c r="K4" s="35">
        <v>245.96000000000004</v>
      </c>
      <c r="L4" s="36">
        <v>264.88</v>
      </c>
      <c r="M4" s="30"/>
      <c r="N4" s="30"/>
    </row>
    <row r="5" spans="1:14">
      <c r="A5" s="47"/>
      <c r="B5" s="33">
        <v>7</v>
      </c>
      <c r="C5" s="37">
        <v>50.650000000000006</v>
      </c>
      <c r="D5" s="38">
        <v>101.30000000000001</v>
      </c>
      <c r="E5" s="38">
        <v>121.56</v>
      </c>
      <c r="F5" s="38">
        <v>162.08000000000001</v>
      </c>
      <c r="G5" s="38">
        <v>182.34000000000003</v>
      </c>
      <c r="H5" s="38">
        <v>202.60000000000002</v>
      </c>
      <c r="I5" s="38">
        <v>222.86000000000004</v>
      </c>
      <c r="J5" s="38">
        <v>243.12</v>
      </c>
      <c r="K5" s="38">
        <v>263.38000000000005</v>
      </c>
      <c r="L5" s="39">
        <v>283.64</v>
      </c>
      <c r="M5" s="30"/>
      <c r="N5" s="30"/>
    </row>
    <row r="6" spans="1:14">
      <c r="A6" s="47"/>
      <c r="B6" s="33">
        <v>7.5</v>
      </c>
      <c r="C6" s="37">
        <v>54</v>
      </c>
      <c r="D6" s="38">
        <v>108</v>
      </c>
      <c r="E6" s="38">
        <v>129.60000000000002</v>
      </c>
      <c r="F6" s="38">
        <v>172.8</v>
      </c>
      <c r="G6" s="38">
        <v>194.4</v>
      </c>
      <c r="H6" s="38">
        <v>216</v>
      </c>
      <c r="I6" s="38">
        <v>237.60000000000005</v>
      </c>
      <c r="J6" s="38">
        <v>259.20000000000005</v>
      </c>
      <c r="K6" s="38">
        <v>280.8</v>
      </c>
      <c r="L6" s="39">
        <v>302.39999999999998</v>
      </c>
      <c r="M6" s="30"/>
      <c r="N6" s="30"/>
    </row>
    <row r="7" spans="1:14">
      <c r="A7" s="47"/>
      <c r="B7" s="33">
        <v>8</v>
      </c>
      <c r="C7" s="37">
        <v>57.35</v>
      </c>
      <c r="D7" s="38">
        <v>114.7</v>
      </c>
      <c r="E7" s="38">
        <v>137.64000000000001</v>
      </c>
      <c r="F7" s="38">
        <v>183.52</v>
      </c>
      <c r="G7" s="38">
        <v>206.46</v>
      </c>
      <c r="H7" s="38">
        <v>229.4</v>
      </c>
      <c r="I7" s="38">
        <v>252.34000000000003</v>
      </c>
      <c r="J7" s="38">
        <v>275.28000000000003</v>
      </c>
      <c r="K7" s="38">
        <v>298.22000000000003</v>
      </c>
      <c r="L7" s="39">
        <v>321.15999999999997</v>
      </c>
      <c r="M7" s="30"/>
      <c r="N7" s="30"/>
    </row>
    <row r="8" spans="1:14">
      <c r="A8" s="47"/>
      <c r="B8" s="33">
        <v>8.5</v>
      </c>
      <c r="C8" s="37">
        <v>60.7</v>
      </c>
      <c r="D8" s="38">
        <v>121.4</v>
      </c>
      <c r="E8" s="38">
        <v>145.68</v>
      </c>
      <c r="F8" s="38">
        <v>194.24000000000004</v>
      </c>
      <c r="G8" s="38">
        <v>218.52</v>
      </c>
      <c r="H8" s="38">
        <v>242.8</v>
      </c>
      <c r="I8" s="38">
        <v>267.08000000000004</v>
      </c>
      <c r="J8" s="38">
        <v>291.36</v>
      </c>
      <c r="K8" s="38">
        <v>315.64000000000004</v>
      </c>
      <c r="L8" s="39">
        <v>339.91999999999996</v>
      </c>
      <c r="M8" s="30"/>
      <c r="N8" s="30"/>
    </row>
    <row r="9" spans="1:14">
      <c r="A9" s="47"/>
      <c r="B9" s="33">
        <v>9</v>
      </c>
      <c r="C9" s="37">
        <v>64.05</v>
      </c>
      <c r="D9" s="38">
        <v>128.1</v>
      </c>
      <c r="E9" s="38">
        <v>153.72</v>
      </c>
      <c r="F9" s="38">
        <v>204.96000000000004</v>
      </c>
      <c r="G9" s="38">
        <v>230.57999999999998</v>
      </c>
      <c r="H9" s="38">
        <v>256.2</v>
      </c>
      <c r="I9" s="38">
        <v>281.82000000000005</v>
      </c>
      <c r="J9" s="38">
        <v>307.44</v>
      </c>
      <c r="K9" s="38">
        <v>333.06000000000006</v>
      </c>
      <c r="L9" s="39">
        <v>358.68</v>
      </c>
      <c r="M9" s="30"/>
      <c r="N9" s="30"/>
    </row>
    <row r="10" spans="1:14">
      <c r="A10" s="47"/>
      <c r="B10" s="33">
        <v>9.5</v>
      </c>
      <c r="C10" s="37">
        <v>67.400000000000006</v>
      </c>
      <c r="D10" s="38">
        <v>134.80000000000001</v>
      </c>
      <c r="E10" s="38">
        <v>161.76</v>
      </c>
      <c r="F10" s="38">
        <v>215.68</v>
      </c>
      <c r="G10" s="38">
        <v>242.64000000000004</v>
      </c>
      <c r="H10" s="38">
        <v>269.60000000000002</v>
      </c>
      <c r="I10" s="38">
        <v>296.56</v>
      </c>
      <c r="J10" s="38">
        <v>323.52</v>
      </c>
      <c r="K10" s="38">
        <v>350.48</v>
      </c>
      <c r="L10" s="39">
        <v>377.44</v>
      </c>
      <c r="M10" s="30"/>
      <c r="N10" s="30"/>
    </row>
    <row r="11" spans="1:14">
      <c r="A11" s="47"/>
      <c r="B11" s="33">
        <v>10</v>
      </c>
      <c r="C11" s="37">
        <v>70.75</v>
      </c>
      <c r="D11" s="38">
        <v>141.5</v>
      </c>
      <c r="E11" s="38">
        <v>169.8</v>
      </c>
      <c r="F11" s="38">
        <v>226.4</v>
      </c>
      <c r="G11" s="38">
        <v>254.70000000000002</v>
      </c>
      <c r="H11" s="38">
        <v>283</v>
      </c>
      <c r="I11" s="38">
        <v>311.3</v>
      </c>
      <c r="J11" s="38">
        <v>339.6</v>
      </c>
      <c r="K11" s="38">
        <v>367.9</v>
      </c>
      <c r="L11" s="39">
        <v>396.2</v>
      </c>
      <c r="M11" s="30"/>
      <c r="N11" s="30"/>
    </row>
    <row r="12" spans="1:14">
      <c r="A12" s="47"/>
      <c r="B12" s="33" t="s">
        <v>44</v>
      </c>
      <c r="C12" s="37">
        <v>74.099999999999994</v>
      </c>
      <c r="D12" s="38">
        <v>148.19999999999999</v>
      </c>
      <c r="E12" s="38">
        <v>177.83999999999997</v>
      </c>
      <c r="F12" s="38">
        <v>237.12000000000003</v>
      </c>
      <c r="G12" s="38">
        <v>266.76</v>
      </c>
      <c r="H12" s="38">
        <v>296.39999999999998</v>
      </c>
      <c r="I12" s="38">
        <v>326.04000000000008</v>
      </c>
      <c r="J12" s="38">
        <v>355.67999999999995</v>
      </c>
      <c r="K12" s="38">
        <v>385.32000000000005</v>
      </c>
      <c r="L12" s="39">
        <v>414.95999999999992</v>
      </c>
      <c r="M12" s="30"/>
      <c r="N12" s="30"/>
    </row>
    <row r="13" spans="1:14">
      <c r="A13" s="47"/>
      <c r="B13" s="33">
        <v>11</v>
      </c>
      <c r="C13" s="37">
        <v>77.45</v>
      </c>
      <c r="D13" s="38">
        <v>154.9</v>
      </c>
      <c r="E13" s="38">
        <v>185.88</v>
      </c>
      <c r="F13" s="38">
        <v>247.84000000000003</v>
      </c>
      <c r="G13" s="38">
        <v>278.82</v>
      </c>
      <c r="H13" s="38">
        <v>309.8</v>
      </c>
      <c r="I13" s="38">
        <v>340.78000000000003</v>
      </c>
      <c r="J13" s="38">
        <v>371.76</v>
      </c>
      <c r="K13" s="38">
        <v>402.74</v>
      </c>
      <c r="L13" s="39">
        <v>433.72</v>
      </c>
      <c r="M13" s="30"/>
      <c r="N13" s="30"/>
    </row>
    <row r="14" spans="1:14">
      <c r="A14" s="47"/>
      <c r="B14" s="33" t="s">
        <v>45</v>
      </c>
      <c r="C14" s="37">
        <v>80.8</v>
      </c>
      <c r="D14" s="38">
        <v>161.6</v>
      </c>
      <c r="E14" s="38">
        <v>193.92</v>
      </c>
      <c r="F14" s="38">
        <v>258.56</v>
      </c>
      <c r="G14" s="38">
        <v>290.88</v>
      </c>
      <c r="H14" s="38">
        <v>323.2</v>
      </c>
      <c r="I14" s="38">
        <v>355.5200000000001</v>
      </c>
      <c r="J14" s="38">
        <v>387.84</v>
      </c>
      <c r="K14" s="38">
        <v>420.16000000000008</v>
      </c>
      <c r="L14" s="39">
        <v>452.47999999999996</v>
      </c>
      <c r="M14" s="30"/>
      <c r="N14" s="30"/>
    </row>
    <row r="15" spans="1:14">
      <c r="A15" s="47"/>
      <c r="B15" s="33" t="s">
        <v>28</v>
      </c>
      <c r="C15" s="37">
        <v>84.15</v>
      </c>
      <c r="D15" s="38">
        <v>168.3</v>
      </c>
      <c r="E15" s="38">
        <v>201.96</v>
      </c>
      <c r="F15" s="38">
        <v>269.28000000000003</v>
      </c>
      <c r="G15" s="38">
        <v>302.94000000000005</v>
      </c>
      <c r="H15" s="38">
        <v>336.6</v>
      </c>
      <c r="I15" s="38">
        <v>370.2600000000001</v>
      </c>
      <c r="J15" s="38">
        <v>403.92</v>
      </c>
      <c r="K15" s="38">
        <v>437.5800000000001</v>
      </c>
      <c r="L15" s="39">
        <v>471.24</v>
      </c>
      <c r="M15" s="30"/>
      <c r="N15" s="30"/>
    </row>
    <row r="16" spans="1:14">
      <c r="A16" s="47"/>
      <c r="B16" s="33" t="s">
        <v>46</v>
      </c>
      <c r="C16" s="37">
        <v>87.5</v>
      </c>
      <c r="D16" s="38">
        <v>175</v>
      </c>
      <c r="E16" s="38">
        <v>210</v>
      </c>
      <c r="F16" s="38">
        <v>280</v>
      </c>
      <c r="G16" s="38">
        <v>315</v>
      </c>
      <c r="H16" s="38">
        <v>350</v>
      </c>
      <c r="I16" s="38">
        <v>385</v>
      </c>
      <c r="J16" s="38">
        <v>420</v>
      </c>
      <c r="K16" s="38">
        <v>455</v>
      </c>
      <c r="L16" s="39">
        <v>490</v>
      </c>
      <c r="M16" s="30"/>
      <c r="N16" s="30"/>
    </row>
    <row r="17" spans="1:15">
      <c r="A17" s="47"/>
      <c r="B17" s="33">
        <v>13</v>
      </c>
      <c r="C17" s="40">
        <v>90.850000000000009</v>
      </c>
      <c r="D17" s="41">
        <v>181.70000000000002</v>
      </c>
      <c r="E17" s="41">
        <v>218.04000000000002</v>
      </c>
      <c r="F17" s="41">
        <v>290.72000000000003</v>
      </c>
      <c r="G17" s="41">
        <v>327.06000000000006</v>
      </c>
      <c r="H17" s="41">
        <v>363.40000000000003</v>
      </c>
      <c r="I17" s="41">
        <v>399.74</v>
      </c>
      <c r="J17" s="41">
        <v>436.08000000000004</v>
      </c>
      <c r="K17" s="41">
        <v>472.42000000000007</v>
      </c>
      <c r="L17" s="42">
        <v>508.76000000000005</v>
      </c>
      <c r="M17" s="30"/>
      <c r="N17" s="30"/>
    </row>
    <row r="18" spans="1:15">
      <c r="A18" s="30"/>
      <c r="B18" s="30"/>
      <c r="C18" s="30"/>
      <c r="D18" s="30"/>
      <c r="E18" s="30"/>
      <c r="F18" s="30"/>
      <c r="G18" s="30"/>
      <c r="H18" s="30"/>
      <c r="I18" s="30"/>
      <c r="J18" s="30"/>
      <c r="K18" s="30"/>
      <c r="L18" s="30"/>
      <c r="M18" s="30"/>
      <c r="N18" s="30"/>
      <c r="O18" s="30"/>
    </row>
    <row r="19" spans="1:15">
      <c r="A19" s="30"/>
      <c r="B19" s="60" t="s">
        <v>49</v>
      </c>
      <c r="C19" s="60"/>
      <c r="D19" s="60"/>
      <c r="E19" s="60"/>
      <c r="F19" s="60"/>
      <c r="G19" s="60"/>
      <c r="H19" s="60"/>
      <c r="I19" s="60"/>
      <c r="J19" s="60"/>
      <c r="K19" s="60"/>
      <c r="L19" s="60"/>
      <c r="M19" s="30"/>
      <c r="N19" s="30"/>
      <c r="O19" s="30"/>
    </row>
    <row r="20" spans="1:15">
      <c r="M20" s="30"/>
      <c r="N20" s="30"/>
      <c r="O20" s="30"/>
    </row>
    <row r="21" spans="1:15" ht="15.75" customHeight="1">
      <c r="M21" s="30"/>
      <c r="N21" s="30"/>
      <c r="O21" s="30"/>
    </row>
    <row r="22" spans="1:15" ht="15.75" customHeight="1">
      <c r="M22" s="30"/>
      <c r="N22" s="30"/>
      <c r="O22" s="30"/>
    </row>
    <row r="23" spans="1:15" ht="15.75" customHeight="1">
      <c r="M23" s="30"/>
      <c r="N23" s="30"/>
      <c r="O23" s="30"/>
    </row>
    <row r="24" spans="1:15" ht="15.75" customHeight="1">
      <c r="M24" s="30"/>
      <c r="N24" s="30"/>
      <c r="O24" s="30"/>
    </row>
    <row r="25" spans="1:15" ht="15.75" customHeight="1">
      <c r="M25" s="30"/>
      <c r="N25" s="30"/>
      <c r="O25" s="30"/>
    </row>
    <row r="26" spans="1:15" ht="15.75" customHeight="1">
      <c r="M26" s="30"/>
      <c r="N26" s="30"/>
      <c r="O26" s="30"/>
    </row>
    <row r="27" spans="1:15" ht="15.75" customHeight="1">
      <c r="M27" s="30"/>
      <c r="N27" s="30"/>
      <c r="O27" s="30"/>
    </row>
    <row r="28" spans="1:15" ht="15.75" customHeight="1">
      <c r="M28" s="30"/>
      <c r="N28" s="30"/>
      <c r="O28" s="30"/>
    </row>
    <row r="29" spans="1:15" ht="15.75" customHeight="1">
      <c r="M29" s="30"/>
      <c r="N29" s="30"/>
      <c r="O29" s="30"/>
    </row>
    <row r="30" spans="1:15" ht="15.75" customHeight="1">
      <c r="M30" s="30"/>
      <c r="N30" s="30"/>
      <c r="O30" s="30"/>
    </row>
    <row r="31" spans="1:15" ht="15.75" customHeight="1">
      <c r="M31" s="30"/>
      <c r="N31" s="30"/>
      <c r="O31" s="30"/>
    </row>
    <row r="32" spans="1:15" ht="15.75" customHeight="1">
      <c r="M32" s="30"/>
      <c r="N32" s="30"/>
      <c r="O32" s="30"/>
    </row>
    <row r="33" spans="1:15" ht="15.75" customHeight="1">
      <c r="M33" s="30"/>
      <c r="N33" s="30"/>
      <c r="O33" s="30"/>
    </row>
    <row r="34" spans="1:15" ht="15.75" customHeight="1">
      <c r="M34" s="30"/>
      <c r="N34" s="30"/>
      <c r="O34" s="30"/>
    </row>
    <row r="35" spans="1:15" ht="15.75" customHeight="1">
      <c r="M35" s="30"/>
      <c r="N35" s="30"/>
      <c r="O35" s="30"/>
    </row>
    <row r="36" spans="1:15" ht="15.75" customHeight="1">
      <c r="A36" s="30"/>
      <c r="B36" s="30"/>
      <c r="C36" s="30"/>
      <c r="D36" s="30"/>
      <c r="E36" s="30"/>
      <c r="F36" s="30"/>
      <c r="G36" s="30"/>
      <c r="H36" s="30"/>
      <c r="I36" s="30"/>
      <c r="J36" s="30"/>
      <c r="K36" s="30"/>
      <c r="L36" s="30"/>
      <c r="M36" s="30"/>
      <c r="N36" s="30"/>
      <c r="O36" s="30"/>
    </row>
    <row r="37" spans="1:15" ht="15.75" customHeight="1">
      <c r="A37" s="30"/>
      <c r="B37" s="30"/>
      <c r="C37" s="30"/>
      <c r="D37" s="30"/>
      <c r="E37" s="30"/>
      <c r="F37" s="30"/>
      <c r="G37" s="30"/>
      <c r="H37" s="30"/>
      <c r="I37" s="30"/>
      <c r="J37" s="30"/>
      <c r="K37" s="30"/>
      <c r="L37" s="30"/>
      <c r="M37" s="30"/>
      <c r="N37" s="30"/>
      <c r="O37" s="30"/>
    </row>
    <row r="38" spans="1:15" ht="15.75" customHeight="1">
      <c r="A38" s="30"/>
      <c r="B38" s="30"/>
      <c r="C38" s="30"/>
      <c r="D38" s="30"/>
      <c r="E38" s="30"/>
      <c r="F38" s="30"/>
      <c r="G38" s="30"/>
      <c r="H38" s="30"/>
      <c r="I38" s="30"/>
      <c r="J38" s="30"/>
      <c r="K38" s="30"/>
      <c r="L38" s="30"/>
      <c r="M38" s="30"/>
      <c r="N38" s="30"/>
      <c r="O38" s="30"/>
    </row>
    <row r="39" spans="1:15" ht="15.75" customHeight="1">
      <c r="A39" s="30"/>
      <c r="B39" s="30"/>
      <c r="C39" s="30"/>
      <c r="D39" s="30"/>
      <c r="E39" s="30"/>
      <c r="F39" s="30"/>
      <c r="G39" s="30"/>
      <c r="H39" s="30"/>
      <c r="I39" s="30"/>
      <c r="J39" s="30"/>
      <c r="K39" s="30"/>
      <c r="L39" s="30"/>
      <c r="M39" s="30"/>
      <c r="N39" s="30"/>
      <c r="O39" s="30"/>
    </row>
    <row r="40" spans="1:15" ht="15.75" customHeight="1"/>
    <row r="41" spans="1:15" ht="15.75" customHeight="1"/>
    <row r="42" spans="1:15" ht="15.75" customHeight="1"/>
    <row r="43" spans="1:15" ht="15.75" customHeight="1"/>
    <row r="44" spans="1:15" ht="15.75" customHeight="1"/>
    <row r="45" spans="1:15" ht="15.75" customHeight="1"/>
    <row r="46" spans="1:15" ht="15.75" customHeight="1"/>
    <row r="47" spans="1:15" ht="15.75" customHeight="1"/>
    <row r="48" spans="1: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L1"/>
    <mergeCell ref="B2:L2"/>
    <mergeCell ref="A3:A17"/>
    <mergeCell ref="B19:L1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CPB Calculations</vt:lpstr>
      <vt:lpstr>DO2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Crosby, Amanda D</dc:creator>
  <cp:lastModifiedBy>Amanda</cp:lastModifiedBy>
  <dcterms:created xsi:type="dcterms:W3CDTF">2020-03-12T18:44:27Z</dcterms:created>
  <dcterms:modified xsi:type="dcterms:W3CDTF">2023-03-31T22:44:14Z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0x0101000D2F5EDE9D71664EA1CBC359A4BFF1C4</vt:lpwstr>
  </property>
</Properties>
</file>